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00" windowHeight="9735" activeTab="0"/>
  </bookViews>
  <sheets>
    <sheet name="iGovTI2014" sheetId="1" r:id="rId1"/>
    <sheet name="Auxiliar" sheetId="2" r:id="rId2"/>
  </sheets>
  <definedNames/>
  <calcPr calcId="152511"/>
</workbook>
</file>

<file path=xl/sharedStrings.xml><?xml version="1.0" encoding="utf-8"?>
<sst xmlns="http://schemas.openxmlformats.org/spreadsheetml/2006/main" count="726" uniqueCount="556">
  <si>
    <t>Q11</t>
  </si>
  <si>
    <t>Q15b</t>
  </si>
  <si>
    <t>Q15c</t>
  </si>
  <si>
    <t>Q15d</t>
  </si>
  <si>
    <t>Q15e</t>
  </si>
  <si>
    <t>Q16a</t>
  </si>
  <si>
    <t>Q21</t>
  </si>
  <si>
    <t>Q22</t>
  </si>
  <si>
    <t>Q52</t>
  </si>
  <si>
    <t>Q54</t>
  </si>
  <si>
    <t>Q55</t>
  </si>
  <si>
    <t>Q58</t>
  </si>
  <si>
    <t>Q59</t>
  </si>
  <si>
    <t>Resposta</t>
  </si>
  <si>
    <t>Nota Q11</t>
  </si>
  <si>
    <t>Nota Q12</t>
  </si>
  <si>
    <t>Q12</t>
  </si>
  <si>
    <t>Q13</t>
  </si>
  <si>
    <t>Nota Q13</t>
  </si>
  <si>
    <t>Q14</t>
  </si>
  <si>
    <t>Nota Q14</t>
  </si>
  <si>
    <t>Q15</t>
  </si>
  <si>
    <t>Nota Q15</t>
  </si>
  <si>
    <t>Q16</t>
  </si>
  <si>
    <t>Nota Q21</t>
  </si>
  <si>
    <t>Nota Q22</t>
  </si>
  <si>
    <t>Q31</t>
  </si>
  <si>
    <t>Nota Q31</t>
  </si>
  <si>
    <t>Q41</t>
  </si>
  <si>
    <t>Q42</t>
  </si>
  <si>
    <t>Nota Q42</t>
  </si>
  <si>
    <t>Nota Q41</t>
  </si>
  <si>
    <t>Nota</t>
  </si>
  <si>
    <t>Questões</t>
  </si>
  <si>
    <t>Nota Dimensão</t>
  </si>
  <si>
    <t>Questão</t>
  </si>
  <si>
    <t>Q51</t>
  </si>
  <si>
    <t>Nota Q51</t>
  </si>
  <si>
    <t>Q53</t>
  </si>
  <si>
    <t>Nota Q54</t>
  </si>
  <si>
    <t>Nota Q53</t>
  </si>
  <si>
    <t>Nota Q52</t>
  </si>
  <si>
    <t>Q56</t>
  </si>
  <si>
    <t>Nota Q56</t>
  </si>
  <si>
    <t>Nota Q57</t>
  </si>
  <si>
    <t>Q57</t>
  </si>
  <si>
    <t>Dimensão 1 - Liderança</t>
  </si>
  <si>
    <t>Dimensão 2 - Estratégias e Planos</t>
  </si>
  <si>
    <t>Nota Q58</t>
  </si>
  <si>
    <t>Nota Q59</t>
  </si>
  <si>
    <t>Dimensão 4 - Pessoas</t>
  </si>
  <si>
    <t>Dimensão 5 - Processos</t>
  </si>
  <si>
    <t>Q61</t>
  </si>
  <si>
    <t>Nota Q61</t>
  </si>
  <si>
    <t>Q62</t>
  </si>
  <si>
    <t>Nota Q62</t>
  </si>
  <si>
    <t>Q63</t>
  </si>
  <si>
    <t>Resposta (Qtd)</t>
  </si>
  <si>
    <t>Valor da Resposta</t>
  </si>
  <si>
    <t>Nota Q63</t>
  </si>
  <si>
    <t>Q64</t>
  </si>
  <si>
    <t>Nota Q64</t>
  </si>
  <si>
    <t>Resumo da Dimensão Resultados</t>
  </si>
  <si>
    <t>Resumo da Dimensão Liderança</t>
  </si>
  <si>
    <t>Resumo da Dimensão Estratégias e Planos</t>
  </si>
  <si>
    <t>Resumo Dimensão Informação e Conhecimento</t>
  </si>
  <si>
    <t>Resumo da Dimensão Pessoas</t>
  </si>
  <si>
    <t>Resumo da Dimensão Processos</t>
  </si>
  <si>
    <t>Não se aplica</t>
  </si>
  <si>
    <t>Não adota</t>
  </si>
  <si>
    <t>Adota parcial</t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</si>
  <si>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define e comunica formalmente papéis e responsabilidades para a governança corporativa.</t>
    </r>
  </si>
  <si>
    <r>
      <t>b.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dispõe de um comitê de direção estratégica formalmente instituído, que auxilia nas decisões relativas às diretrizes, estratégias, políticas e no acompanhamento da gestão institucional.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</si>
  <si>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realiza avaliações sobre a definição e compreensão dos papéis e responsabilidades organizacionais.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</si>
  <si>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dispõe de um código de ética formalmente instituído, bem como divulga e monitora o seu cumprimento.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</si>
  <si>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dispõe de uma política corporativa de gestão de riscos formalmente instituída, como norma de cumprimento obrigatório.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</si>
  <si>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dispõe de uma política corporativa de gestão de continuidade do negócio formalmente instituída, como norma de cumprimento obrigatório.</t>
    </r>
  </si>
  <si>
    <t>Adota integral</t>
  </si>
  <si>
    <t>1.1. Com relação ao sistema de governança corporativa:</t>
  </si>
  <si>
    <t>Escala de resposta</t>
  </si>
  <si>
    <t>Iniciou plano</t>
  </si>
  <si>
    <t>q11_a</t>
  </si>
  <si>
    <t>q11_b</t>
  </si>
  <si>
    <t>q11_c</t>
  </si>
  <si>
    <t>q11_d</t>
  </si>
  <si>
    <t>q11_e</t>
  </si>
  <si>
    <t>q11_f</t>
  </si>
  <si>
    <t>Peso</t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</si>
  <si>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define e comunica formalmente papéis e responsabilidades mais relevantes para a governança e gestão de TI.</t>
    </r>
  </si>
  <si>
    <r>
      <t>b.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dispõe de um comitê de TI formalmente instituído, composto por representantes de áreas relevantes da organização.</t>
    </r>
  </si>
  <si>
    <r>
      <t>c.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o comitê de TI realiza as atividades previstas em seu ato constitutivo.</t>
    </r>
  </si>
  <si>
    <r>
      <t>d.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prioriza as ações de TI com apoio do comitê de TI (ou colegiado equivalente), que atua como instância consultiva da alta administração.</t>
    </r>
  </si>
  <si>
    <t>q12_a</t>
  </si>
  <si>
    <t>q12_b</t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</si>
  <si>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define formalmente diretrizes para o planejamento de TI.</t>
    </r>
  </si>
  <si>
    <r>
      <t>b.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define formalmente diretrizes para gestão do portfólio de projetos e serviços de TI, inclusive para definição de critérios de priorização e de alocação orçamentária.</t>
    </r>
  </si>
  <si>
    <r>
      <t>c.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a organização define formalmente diretrizes para contratação de bens e serviços de TI.</t>
    </r>
  </si>
  <si>
    <r>
      <t>d.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define formalmente diretrizes para avaliação do desempenho dos serviços de TI.</t>
    </r>
  </si>
  <si>
    <t>q13_a</t>
  </si>
  <si>
    <t>Q12_c</t>
  </si>
  <si>
    <t>Q12_d</t>
  </si>
  <si>
    <t>q13_b</t>
  </si>
  <si>
    <t>q13_c</t>
  </si>
  <si>
    <t>q13_d</t>
  </si>
  <si>
    <t>q16_a</t>
  </si>
  <si>
    <t>q14_a</t>
  </si>
  <si>
    <t>q14_b</t>
  </si>
  <si>
    <t>q14_c</t>
  </si>
  <si>
    <t>q14_d</t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</si>
  <si>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define formalmente as diretrizes para gestão dos riscos de TI aos quais o negócio está exposto.</t>
    </r>
  </si>
  <si>
    <r>
      <t>b.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define e comunica formalmente papéis e responsabilidades pela gestão de riscos de TI.</t>
    </r>
  </si>
  <si>
    <r>
      <t>c.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a organização define formalmente os níveis de risco de TI aceitáveis na consecução de seus objetivos (apetite a risco).</t>
    </r>
  </si>
  <si>
    <r>
      <t>d.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toma decisões estratégicas considerando os níveis de risco de TI definidos.</t>
    </r>
  </si>
  <si>
    <t>1.2. Com relação ao sistema de governança de TI:</t>
  </si>
  <si>
    <t>1.3. Com relação à entrega de resultado da TI:</t>
  </si>
  <si>
    <t>1.4. Com relação aos riscos de TI:</t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</si>
  <si>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define formalmente diretrizes para garantir o desenvolvimento de competências e a retenção de gestores de TI.</t>
    </r>
  </si>
  <si>
    <t>q15_a</t>
  </si>
  <si>
    <t>item agrupado à questão 1.3</t>
  </si>
  <si>
    <t>-</t>
  </si>
  <si>
    <t>Q17</t>
  </si>
  <si>
    <t>Q18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</si>
  <si>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define formalmente diretrizes para comunicação com as partes interessadas (público interno e externo) sobre os resultados da gestão e do uso de TI, contemplando o meio de divulgação, o conteúdo, a frequência e o formato das comunicações. (</t>
    </r>
    <r>
      <rPr>
        <b/>
        <sz val="11"/>
        <color indexed="10"/>
        <rFont val="Calibri"/>
        <family val="2"/>
      </rPr>
      <t>item oriundo da questão 1.6</t>
    </r>
    <r>
      <rPr>
        <sz val="11"/>
        <color indexed="8"/>
        <rFont val="Calibri"/>
        <family val="2"/>
      </rPr>
      <t>)</t>
    </r>
  </si>
  <si>
    <t>Nota Q17</t>
  </si>
  <si>
    <t>q17_a</t>
  </si>
  <si>
    <t>q17_b</t>
  </si>
  <si>
    <t>q17_c</t>
  </si>
  <si>
    <t>q17_d</t>
  </si>
  <si>
    <t>q17_e</t>
  </si>
  <si>
    <t>q18_a</t>
  </si>
  <si>
    <t>q18_b</t>
  </si>
  <si>
    <t>q18_c</t>
  </si>
  <si>
    <t>q18_d</t>
  </si>
  <si>
    <t>q18_e</t>
  </si>
  <si>
    <t>1.6. Com relação à transparência da gestão e uso de TI:</t>
  </si>
  <si>
    <t>1.7. Com relação ao monitoramento da governança e da gestão de TI: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</si>
  <si>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define formalmente diretrizes para avaliação da governança e da gestão de TI.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</si>
  <si>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realiza avaliação periódica de governança e de gestão de TI.</t>
    </r>
  </si>
  <si>
    <t>q18_f</t>
  </si>
  <si>
    <t>1.8. Com relação à auditoria interna: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</si>
  <si>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auditoria interna possui pessoal capacitado para avaliar a governança e a gestão de TI.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</si>
  <si>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auditoria interna monitora as ações de governança e de gestão de TI.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</si>
  <si>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aprova, de forma periódica, plano de auditoria que inclua avaliação da governança e da gestão de TI.</t>
    </r>
  </si>
  <si>
    <r>
      <t>d.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auditoria interna avalia a gestão de riscos de TI.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</si>
  <si>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auditoria interna avalia os riscos considerados críticos para o negócio e a eficácia dos respectivos controles.</t>
    </r>
  </si>
  <si>
    <r>
      <t>f.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auditoria interna avalia as respostas apresentadas aos questionários dos Levantamentos de Governança de TI realizados pelo TCU.</t>
    </r>
  </si>
  <si>
    <t>Nota Q18</t>
  </si>
  <si>
    <t>1.5. Com relação ao pessoal de TI:</t>
  </si>
  <si>
    <t>Processo</t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</si>
  <si>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 xml:space="preserve">a organização executa periodicamente </t>
    </r>
    <r>
      <rPr>
        <b/>
        <sz val="11"/>
        <color indexed="8"/>
        <rFont val="Calibri"/>
        <family val="2"/>
      </rPr>
      <t>processo</t>
    </r>
    <r>
      <rPr>
        <sz val="11"/>
        <color indexed="8"/>
        <rFont val="Calibri"/>
        <family val="2"/>
      </rPr>
      <t xml:space="preserve"> de planejamento estratégico institucional.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</si>
  <si>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processo</t>
    </r>
    <r>
      <rPr>
        <sz val="11"/>
        <color indexed="8"/>
        <rFont val="Calibri"/>
        <family val="2"/>
      </rPr>
      <t xml:space="preserve"> de planejamento estratégico institucional prevê a participação das áreas mais relevantes da organização.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</si>
  <si>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processo</t>
    </r>
    <r>
      <rPr>
        <sz val="11"/>
        <color indexed="8"/>
        <rFont val="Calibri"/>
        <family val="2"/>
      </rPr>
      <t xml:space="preserve"> de planejamento estratégico institucional prevê a participação da área de TI.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</si>
  <si>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processo</t>
    </r>
    <r>
      <rPr>
        <sz val="11"/>
        <color indexed="8"/>
        <rFont val="Calibri"/>
        <family val="2"/>
      </rPr>
      <t xml:space="preserve"> de planejamento estratégico institucional está formalmente instituído, como norma de cumprimento obrigatório.</t>
    </r>
  </si>
  <si>
    <t>Plano Vigente</t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</si>
  <si>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 xml:space="preserve">a organização possui </t>
    </r>
    <r>
      <rPr>
        <b/>
        <sz val="11"/>
        <color indexed="8"/>
        <rFont val="Calibri"/>
        <family val="2"/>
      </rPr>
      <t xml:space="preserve">plano </t>
    </r>
    <r>
      <rPr>
        <sz val="11"/>
        <color indexed="8"/>
        <rFont val="Calibri"/>
        <family val="2"/>
      </rPr>
      <t xml:space="preserve">estratégico institucional </t>
    </r>
    <r>
      <rPr>
        <b/>
        <sz val="11"/>
        <color indexed="8"/>
        <rFont val="Calibri"/>
        <family val="2"/>
      </rPr>
      <t>vigente</t>
    </r>
    <r>
      <rPr>
        <sz val="11"/>
        <color indexed="8"/>
        <rFont val="Calibri"/>
        <family val="2"/>
      </rPr>
      <t>, formalmente instituído pelo seu dirigente máximo.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</si>
  <si>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plano</t>
    </r>
    <r>
      <rPr>
        <sz val="11"/>
        <color indexed="8"/>
        <rFont val="Calibri"/>
        <family val="2"/>
      </rPr>
      <t xml:space="preserve"> estratégico institucional </t>
    </r>
    <r>
      <rPr>
        <b/>
        <sz val="11"/>
        <color indexed="8"/>
        <rFont val="Calibri"/>
        <family val="2"/>
      </rPr>
      <t>vigente</t>
    </r>
    <r>
      <rPr>
        <sz val="11"/>
        <color indexed="8"/>
        <rFont val="Calibri"/>
        <family val="2"/>
      </rPr>
      <t xml:space="preserve"> contém pelo menos um indicador de resultado para quantificar o cumprimento de cada objetivo estratégico estabelecido.</t>
    </r>
  </si>
  <si>
    <r>
      <t>g.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plano</t>
    </r>
    <r>
      <rPr>
        <sz val="11"/>
        <color indexed="8"/>
        <rFont val="Calibri"/>
        <family val="2"/>
      </rPr>
      <t xml:space="preserve"> estratégico institucional </t>
    </r>
    <r>
      <rPr>
        <b/>
        <sz val="11"/>
        <color indexed="8"/>
        <rFont val="Calibri"/>
        <family val="2"/>
      </rPr>
      <t>vigente</t>
    </r>
    <r>
      <rPr>
        <sz val="11"/>
        <color indexed="8"/>
        <rFont val="Calibri"/>
        <family val="2"/>
      </rPr>
      <t xml:space="preserve"> contém metas de curto, médio e longo prazos, associadas aos indicadores de resultado.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</si>
  <si>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plano</t>
    </r>
    <r>
      <rPr>
        <sz val="11"/>
        <color indexed="8"/>
        <rFont val="Calibri"/>
        <family val="2"/>
      </rPr>
      <t xml:space="preserve"> estratégico institucional </t>
    </r>
    <r>
      <rPr>
        <b/>
        <sz val="11"/>
        <color indexed="8"/>
        <rFont val="Calibri"/>
        <family val="2"/>
      </rPr>
      <t>vigente</t>
    </r>
    <r>
      <rPr>
        <sz val="11"/>
        <color indexed="8"/>
        <rFont val="Calibri"/>
        <family val="2"/>
      </rPr>
      <t xml:space="preserve"> estabelece os projetos e ações considerados necessários e suficientes para o alcance das metas fixadas.</t>
    </r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</si>
  <si>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 xml:space="preserve">a execução do </t>
    </r>
    <r>
      <rPr>
        <b/>
        <sz val="11"/>
        <color indexed="8"/>
        <rFont val="Calibri"/>
        <family val="2"/>
      </rPr>
      <t>plano</t>
    </r>
    <r>
      <rPr>
        <sz val="11"/>
        <color indexed="8"/>
        <rFont val="Calibri"/>
        <family val="2"/>
      </rPr>
      <t xml:space="preserve"> estratégico institucional </t>
    </r>
    <r>
      <rPr>
        <b/>
        <sz val="11"/>
        <color indexed="8"/>
        <rFont val="Calibri"/>
        <family val="2"/>
      </rPr>
      <t>vigente</t>
    </r>
    <r>
      <rPr>
        <sz val="11"/>
        <color indexed="8"/>
        <rFont val="Calibri"/>
        <family val="2"/>
      </rPr>
      <t xml:space="preserve"> é acompanhada periodicamente quanto ao alcance das metas estabelecidas, para correção de desvios.</t>
    </r>
  </si>
  <si>
    <r>
      <t>j.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plano</t>
    </r>
    <r>
      <rPr>
        <sz val="11"/>
        <color indexed="8"/>
        <rFont val="Calibri"/>
        <family val="2"/>
      </rPr>
      <t xml:space="preserve"> estratégico institucional </t>
    </r>
    <r>
      <rPr>
        <b/>
        <sz val="11"/>
        <color indexed="8"/>
        <rFont val="Calibri"/>
        <family val="2"/>
      </rPr>
      <t>vigente</t>
    </r>
    <r>
      <rPr>
        <sz val="11"/>
        <color indexed="8"/>
        <rFont val="Calibri"/>
        <family val="2"/>
      </rPr>
      <t xml:space="preserve"> está publicado na internet para acesso livre. </t>
    </r>
  </si>
  <si>
    <t>q21_a</t>
  </si>
  <si>
    <t>q21_b</t>
  </si>
  <si>
    <t>q21_c</t>
  </si>
  <si>
    <t>q21_d</t>
  </si>
  <si>
    <t>q21_e</t>
  </si>
  <si>
    <t>q21_f</t>
  </si>
  <si>
    <t>q21_g</t>
  </si>
  <si>
    <t>q21_h</t>
  </si>
  <si>
    <t>q21_i</t>
  </si>
  <si>
    <t>q21_j</t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</si>
  <si>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 xml:space="preserve">a organização executa periodicamente </t>
    </r>
    <r>
      <rPr>
        <b/>
        <sz val="11"/>
        <color indexed="8"/>
        <rFont val="Calibri"/>
        <family val="2"/>
      </rPr>
      <t>processo</t>
    </r>
    <r>
      <rPr>
        <sz val="11"/>
        <color indexed="8"/>
        <rFont val="Calibri"/>
        <family val="2"/>
      </rPr>
      <t xml:space="preserve"> de planejamento de TI.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</si>
  <si>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processo</t>
    </r>
    <r>
      <rPr>
        <sz val="11"/>
        <color indexed="8"/>
        <rFont val="Calibri"/>
        <family val="2"/>
      </rPr>
      <t xml:space="preserve"> de planejamento de TI prevê a participação das áreas mais relevantes da organização.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</si>
  <si>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processo</t>
    </r>
    <r>
      <rPr>
        <sz val="11"/>
        <color indexed="8"/>
        <rFont val="Calibri"/>
        <family val="2"/>
      </rPr>
      <t xml:space="preserve"> de planejamento de TI prevê o apoio do comitê de TI.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</si>
  <si>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processo</t>
    </r>
    <r>
      <rPr>
        <sz val="11"/>
        <color indexed="8"/>
        <rFont val="Calibri"/>
        <family val="2"/>
      </rPr>
      <t xml:space="preserve"> de planejamento de TI está formalmente instituído, como norma de cumprimento obrigatório.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</si>
  <si>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 xml:space="preserve">a organização possui </t>
    </r>
    <r>
      <rPr>
        <b/>
        <sz val="11"/>
        <color indexed="8"/>
        <rFont val="Calibri"/>
        <family val="2"/>
      </rPr>
      <t xml:space="preserve">plano </t>
    </r>
    <r>
      <rPr>
        <sz val="11"/>
        <color indexed="8"/>
        <rFont val="Calibri"/>
        <family val="2"/>
      </rPr>
      <t xml:space="preserve">de TI </t>
    </r>
    <r>
      <rPr>
        <b/>
        <sz val="11"/>
        <color indexed="8"/>
        <rFont val="Calibri"/>
        <family val="2"/>
      </rPr>
      <t>vigente</t>
    </r>
    <r>
      <rPr>
        <sz val="11"/>
        <color indexed="8"/>
        <rFont val="Calibri"/>
        <family val="2"/>
      </rPr>
      <t>, formalmente instituído pelo seu dirigente máximo.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</si>
  <si>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plano</t>
    </r>
    <r>
      <rPr>
        <sz val="11"/>
        <color indexed="8"/>
        <rFont val="Calibri"/>
        <family val="2"/>
      </rPr>
      <t xml:space="preserve"> de TI </t>
    </r>
    <r>
      <rPr>
        <b/>
        <sz val="11"/>
        <color indexed="8"/>
        <rFont val="Calibri"/>
        <family val="2"/>
      </rPr>
      <t>vigente</t>
    </r>
    <r>
      <rPr>
        <sz val="11"/>
        <color indexed="8"/>
        <rFont val="Calibri"/>
        <family val="2"/>
      </rPr>
      <t xml:space="preserve"> contempla objetivos, indicadores e metas para a TI, com os objetivos explicitamente alinhados aos objetivos de negócio constantes do plano estratégico institucional.</t>
    </r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</si>
  <si>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plano</t>
    </r>
    <r>
      <rPr>
        <sz val="11"/>
        <color indexed="8"/>
        <rFont val="Calibri"/>
        <family val="2"/>
      </rPr>
      <t xml:space="preserve"> de TI </t>
    </r>
    <r>
      <rPr>
        <b/>
        <sz val="11"/>
        <color indexed="8"/>
        <rFont val="Calibri"/>
        <family val="2"/>
      </rPr>
      <t>vigente</t>
    </r>
    <r>
      <rPr>
        <sz val="11"/>
        <color indexed="8"/>
        <rFont val="Calibri"/>
        <family val="2"/>
      </rPr>
      <t xml:space="preserve"> contém alocação de recursos (orçamentários, humanos e materiais) e estratégia de execução indireta (terceirização).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</si>
  <si>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 xml:space="preserve">a execução do </t>
    </r>
    <r>
      <rPr>
        <b/>
        <sz val="11"/>
        <color indexed="8"/>
        <rFont val="Calibri"/>
        <family val="2"/>
      </rPr>
      <t>plano</t>
    </r>
    <r>
      <rPr>
        <sz val="11"/>
        <color indexed="8"/>
        <rFont val="Calibri"/>
        <family val="2"/>
      </rPr>
      <t xml:space="preserve"> de TI </t>
    </r>
    <r>
      <rPr>
        <b/>
        <sz val="11"/>
        <color indexed="8"/>
        <rFont val="Calibri"/>
        <family val="2"/>
      </rPr>
      <t>vigente</t>
    </r>
    <r>
      <rPr>
        <sz val="11"/>
        <color indexed="8"/>
        <rFont val="Calibri"/>
        <family val="2"/>
      </rPr>
      <t xml:space="preserve"> é acompanhada periodicamente quanto ao alcance das metas estabelecidas, para correção de desvios.</t>
    </r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</si>
  <si>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plano</t>
    </r>
    <r>
      <rPr>
        <sz val="11"/>
        <color indexed="8"/>
        <rFont val="Calibri"/>
        <family val="2"/>
      </rPr>
      <t xml:space="preserve"> de TI </t>
    </r>
    <r>
      <rPr>
        <b/>
        <sz val="11"/>
        <color indexed="8"/>
        <rFont val="Calibri"/>
        <family val="2"/>
      </rPr>
      <t>vigente</t>
    </r>
    <r>
      <rPr>
        <sz val="11"/>
        <color indexed="8"/>
        <rFont val="Calibri"/>
        <family val="2"/>
      </rPr>
      <t xml:space="preserve"> vincula as ações (atividades e projetos) a indicadores e metas de negócio.</t>
    </r>
  </si>
  <si>
    <r>
      <t>j.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 xml:space="preserve">o </t>
    </r>
    <r>
      <rPr>
        <b/>
        <sz val="11"/>
        <color indexed="8"/>
        <rFont val="Calibri"/>
        <family val="2"/>
      </rPr>
      <t>plano</t>
    </r>
    <r>
      <rPr>
        <sz val="11"/>
        <color indexed="8"/>
        <rFont val="Calibri"/>
        <family val="2"/>
      </rPr>
      <t xml:space="preserve"> de TI </t>
    </r>
    <r>
      <rPr>
        <b/>
        <sz val="11"/>
        <color indexed="8"/>
        <rFont val="Calibri"/>
        <family val="2"/>
      </rPr>
      <t>vigente</t>
    </r>
    <r>
      <rPr>
        <sz val="11"/>
        <color indexed="8"/>
        <rFont val="Calibri"/>
        <family val="2"/>
      </rPr>
      <t xml:space="preserve"> fundamenta a proposta orçamentária de TI.</t>
    </r>
  </si>
  <si>
    <t xml:space="preserve">Processo </t>
  </si>
  <si>
    <t>2.2. Com relação ao planejamento de tecnologia de informação:</t>
  </si>
  <si>
    <t>2.1. Com relação ao planejamento estratégico institucional:</t>
  </si>
  <si>
    <t>q22_a</t>
  </si>
  <si>
    <t>q22_b</t>
  </si>
  <si>
    <t>q22_c</t>
  </si>
  <si>
    <t>q22_d</t>
  </si>
  <si>
    <t>q22_e</t>
  </si>
  <si>
    <t>q22_f</t>
  </si>
  <si>
    <t>q22_g</t>
  </si>
  <si>
    <t>q22_h</t>
  </si>
  <si>
    <t>q22_i</t>
  </si>
  <si>
    <t>q22_j</t>
  </si>
  <si>
    <t>3.1. Com relação à informatização dos processos organizacionais: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</si>
  <si>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identifica e mapeia os principais processos de negócio.</t>
    </r>
  </si>
  <si>
    <t>q31_a</t>
  </si>
  <si>
    <t>q31_b</t>
  </si>
  <si>
    <t>q31_c</t>
  </si>
  <si>
    <t>q31_d</t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</si>
  <si>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os principais processos de negócio da organização são suportados por sistemas informatizados.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</si>
  <si>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há catálogo publicado com informações atualizadas de cada um dos sistemas informatizados.</t>
    </r>
  </si>
  <si>
    <r>
      <t>d.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designa formalmente responsáveis da área de negócio para a gestão dos respectivos sistemas informatizados.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</si>
  <si>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realiza avaliação periódica de sistemas de informação.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</si>
  <si>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realiza avaliação periódica de segurança da informação.</t>
    </r>
  </si>
  <si>
    <r>
      <t>e.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realiza avaliação periódica de contratos de TI.</t>
    </r>
  </si>
  <si>
    <t>Nota Q32</t>
  </si>
  <si>
    <t>Q32</t>
  </si>
  <si>
    <t>3.2. Com relação à transparência das informações relacionadas à gestão e uso de TI:</t>
  </si>
  <si>
    <t>q32_a</t>
  </si>
  <si>
    <t>q32_b</t>
  </si>
  <si>
    <t>q32_c</t>
  </si>
  <si>
    <t>q32_d</t>
  </si>
  <si>
    <t>q32_e</t>
  </si>
  <si>
    <t>q32_f</t>
  </si>
  <si>
    <t>q32_g</t>
  </si>
  <si>
    <t>q32_h</t>
  </si>
  <si>
    <t>q32_i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</si>
  <si>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os planos de TI vigentes são divulgados na internet, sendo facilmente acessados.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</si>
  <si>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as informações sobre o alcance dos objetivos de TI planejados são divulgados na internet, sendo facilmente acessadas.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</si>
  <si>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as informações sobre o acompanhamento das ações e dos projetos de TI são divulgadas na internet, sendo facilmente acessadas.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</si>
  <si>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os editais, seus respectivos anexos e os resultados das licitações de TI (inteiro teor) são divulgados na internet, sendo facilmente acessados.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</si>
  <si>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os estudos técnicos preliminares (inteiro teor) são divulgados na internet, juntamente com os  editais de licitação de TI, sendo facilmente acessados.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</si>
  <si>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os contratos de TI e os respectivos aditivos (inteiro teor) são divulgados na internet, sendo facilmente acessados.</t>
    </r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</si>
  <si>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execução orçamentária de TI, ao longo do exercício, é divulgada na internet, sendo facilmente acessada.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</si>
  <si>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 xml:space="preserve">as respostas aos questionários dos levantamentos de governança de TI realizados pelo TCU, bem como os respectivos relatórios de </t>
    </r>
    <r>
      <rPr>
        <i/>
        <sz val="11"/>
        <color indexed="8"/>
        <rFont val="Calibri"/>
        <family val="2"/>
      </rPr>
      <t>feedback</t>
    </r>
    <r>
      <rPr>
        <sz val="11"/>
        <color indexed="8"/>
        <rFont val="Calibri"/>
        <family val="2"/>
      </rPr>
      <t>, são divulgados na internet, sendo facilmente acessados.</t>
    </r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</si>
  <si>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as informações sobre gestão e uso de TI divulgadas pela organização atendem aos princípios dos “Dados Abertos Governamentais” (http://dados.gov.br/dados-abertos).</t>
    </r>
  </si>
  <si>
    <t>q41_a</t>
  </si>
  <si>
    <t>q41_b</t>
  </si>
  <si>
    <t>q41_c</t>
  </si>
  <si>
    <t>q41_d</t>
  </si>
  <si>
    <t>q41_e</t>
  </si>
  <si>
    <t>q41_f</t>
  </si>
  <si>
    <t>q41_g</t>
  </si>
  <si>
    <t>q41_h</t>
  </si>
  <si>
    <t>4.1. Com relação ao desenvolvimento de competências de TI: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</si>
  <si>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define as competências necessárias para o pessoal de TI executar suas atividades.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</si>
  <si>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define critérios para avaliação e atendimento dos pedidos de capacitação.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</si>
  <si>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elabora, periodicamente, plano de capacitação para suprir as necessidades de desenvolvimento de competências de TI.</t>
    </r>
  </si>
  <si>
    <t>q42_a</t>
  </si>
  <si>
    <t>q42_b</t>
  </si>
  <si>
    <t>q42_c</t>
  </si>
  <si>
    <t>4.2. Com relação ao desempenho do pessoal de TI: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</si>
  <si>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estabelece metas de desempenho para o pessoal de TI.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</si>
  <si>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 xml:space="preserve">a organização acompanha a execução do plano de capacitação, com identificação e correção de desvios.         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</si>
  <si>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 xml:space="preserve">a organização avalia a execução do plano de capacitação, verificando se os objetivos e resultados esperados foram alcançados.         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</si>
  <si>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o plano de capacitação inclui o desenvolvimento de competências em gestão de TI.</t>
    </r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</si>
  <si>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plano de capacitação inclui o desenvolvimento de competências em contratação de bens e serviços de TI e na gestão dos contratos decorrentes.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</si>
  <si>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possui algum programa de benefício, financeiro ou não, para incentivar o desenvolvimento de competências do pessoal de TI.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</si>
  <si>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avalia periodicamente o desempenho do pessoal de TI.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</si>
  <si>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estabelece benefício, financeiro ou não, em função do desempenho alcançado pelo pessoal de TI.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</si>
  <si>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quantitativo previsto e aprovado como força de trabalho em TI.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</si>
  <si>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quantitativo necessário (ideal) como força de trabalho em TI.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</si>
  <si>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quantitativo total da força de trabalho existente (real) em TI.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</si>
  <si>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quantitativo de servidores/empregados públicos efetivos da carreira de TI da própria instituição.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</si>
  <si>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quantitativo de servidores/empregados públicos efetivos de outras carreiras (não TI) da própria instituição.</t>
    </r>
  </si>
  <si>
    <t>q43_a</t>
  </si>
  <si>
    <t>q43_b</t>
  </si>
  <si>
    <t>q43_c</t>
  </si>
  <si>
    <t>q43_d</t>
  </si>
  <si>
    <t>q43_e</t>
  </si>
  <si>
    <t>Nota Q43</t>
  </si>
  <si>
    <t>q43_f - q43_n</t>
  </si>
  <si>
    <t>Índice de Autonomia da Força de Trabalho em TI</t>
  </si>
  <si>
    <t>Força de Trabalho Própria</t>
  </si>
  <si>
    <t>(Itens não incluídos no cálculo)</t>
  </si>
  <si>
    <t>Índice de Suficiência da Força de Trabalho em TI</t>
  </si>
  <si>
    <t>Força de Trabalho Total Aprovada</t>
  </si>
  <si>
    <t>Q43</t>
  </si>
  <si>
    <t>Desenho de serviço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</si>
  <si>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executa processo de gerenciamento do catálogo de serviços.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</si>
  <si>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gerenciamento do catálogo de serviços está formalmente instituído, como norma de cumprimento obrigatório.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</si>
  <si>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executa processo de gerenciamento da continuidade dos serviços de TI.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</si>
  <si>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gerenciamento de continuidade dos serviços de TI está formalmente instituído, como norma de cumprimento obrigatório.</t>
    </r>
  </si>
  <si>
    <t>Transição de serviço</t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</si>
  <si>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executa processo de gerenciamento de mudanças.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</si>
  <si>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o processo de gerenciamento de mudanças está formalmente instituído, como norma de cumprimento obrigatório.</t>
    </r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</si>
  <si>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executa processo de gerenciamento de configuração e ativos.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</si>
  <si>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gerenciamento de configuração e ativos está formalmente instituído, como norma de cumprimento obrigatório.</t>
    </r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</si>
  <si>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a organização executa processo de gerenciamento de liberação e implantação.</t>
    </r>
  </si>
  <si>
    <r>
      <t>j.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o processo de gerenciamento de liberação e implantação está formalmente instituído, como norma de cumprimento obrigatório.</t>
    </r>
  </si>
  <si>
    <t>Operação de serviço</t>
  </si>
  <si>
    <r>
      <t>k.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executa processo de gerenciamento de incidentes.</t>
    </r>
  </si>
  <si>
    <r>
      <t>l.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o processo de gerenciamento de incidentes está formalmente instituído, como norma de cumprimento obrigatório.</t>
    </r>
  </si>
  <si>
    <r>
      <t>m.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a organização executa processo de gerenciamento de problemas.</t>
    </r>
  </si>
  <si>
    <r>
      <t>n.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gerenciamento de problemas está formalmente instituído, como norma de cumprimento obrigatório.</t>
    </r>
  </si>
  <si>
    <t>4.3. Com relação à força de trabalho de TI, informe:</t>
  </si>
  <si>
    <t>Planilha de Cálculo do iGovTI2014</t>
  </si>
  <si>
    <t xml:space="preserve">Esta planilha foi estruturada de forma a facilitar a compreensão da fórmula de cálculo do iGovTI2014. Nesse contexto, algumas questões têm formato de resposta diferente do formato definido no questionário, o que, todavia, não altera a materialidade da respectiva resposta. </t>
  </si>
  <si>
    <t>5.1. Com relação aos processos de gerenciamento de serviços de TI:
Obs.: conceitos baseados na biblioteca ITIL v.3</t>
  </si>
  <si>
    <t>5.2. Com relação ao gerenciamento de nível de serviço de TI:</t>
  </si>
  <si>
    <t>q51_a</t>
  </si>
  <si>
    <t>q51_b</t>
  </si>
  <si>
    <t>q51_c</t>
  </si>
  <si>
    <t>q51_d</t>
  </si>
  <si>
    <t>q51_e</t>
  </si>
  <si>
    <t>q51_f</t>
  </si>
  <si>
    <t>q51_g</t>
  </si>
  <si>
    <t>q51_h</t>
  </si>
  <si>
    <t>q51_i</t>
  </si>
  <si>
    <t>q51_j</t>
  </si>
  <si>
    <t>q51_k</t>
  </si>
  <si>
    <t>q51_l</t>
  </si>
  <si>
    <t>q51_m</t>
  </si>
  <si>
    <t>q51_n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</si>
  <si>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mantém um catálogo publicado e atualizado dos serviços de TI oferecidos às áreas clientes, incluindo os níveis de serviço definidos.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</si>
  <si>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os níveis de serviço são formalmente definidos entre a área de TI e as áreas clientes (Acordo de Nível de Serviço - ANS).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</si>
  <si>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os ANS incluem, como indicador de nível de serviço, o grau de satisfação dos usuários, apurado mediante a avaliação dos serviços de TI pelas áreas clientes.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</si>
  <si>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área de TI monitora o alcance dos níveis de serviço definidos.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</si>
  <si>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área de TI implementa ações corretivas em caso de não alcance dos níveis de serviço definidos.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</si>
  <si>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área de TI comunica periodicamente o resultado desse monitoramento às áreas clientes.</t>
    </r>
  </si>
  <si>
    <t>q52_a</t>
  </si>
  <si>
    <t>q52_e</t>
  </si>
  <si>
    <t>q52_d</t>
  </si>
  <si>
    <t>q52_b</t>
  </si>
  <si>
    <t>q52_c</t>
  </si>
  <si>
    <t>q52_f</t>
  </si>
  <si>
    <t>5.3. Com relação à gestão de riscos de TI: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</si>
  <si>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identifica os riscos de TI dos processos críticos de negócio.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</si>
  <si>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avalia os riscos de TI dos processos críticos de negócio.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</si>
  <si>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trata os riscos de TI dos processos críticos de negócio com base em um plano de tratamento de risco.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</si>
  <si>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executa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um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processo de gestão de riscos de TI.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</si>
  <si>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gestão de riscos de TI está formalmente instituído, como norma de cumprimento obrigatório.</t>
    </r>
  </si>
  <si>
    <t>q53_a</t>
  </si>
  <si>
    <t>q53_b</t>
  </si>
  <si>
    <t>q53_d</t>
  </si>
  <si>
    <t>q53_c</t>
  </si>
  <si>
    <t>q53_e</t>
  </si>
  <si>
    <t>q54_a</t>
  </si>
  <si>
    <t>q54_b</t>
  </si>
  <si>
    <t>q54_c</t>
  </si>
  <si>
    <t>q54_d</t>
  </si>
  <si>
    <t>q54_e</t>
  </si>
  <si>
    <t>q54_f</t>
  </si>
  <si>
    <t>5.4. Com relação à gestão corporativa da segurança da informação:</t>
  </si>
  <si>
    <t>q54_g</t>
  </si>
  <si>
    <t>Políticas e Responsabilidades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</si>
  <si>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dispõe de uma política de segurança da informação formalmente instituída, como norma de cumprimento obrigatório.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</si>
  <si>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dispõe de comitê de segurança da informação formalmente instituído, responsável por formular e conduzir diretrizes para a segurança da informação corporativa, composto por representantes de áreas relevantes da organização.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</si>
  <si>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possui gestor de segurança da informação formalmente designado, responsável pelas ações corporativas de segurança da informação.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</si>
  <si>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dispõe de política de controle de acesso à informação e aos recursos e serviços de TI formalmente instituída, como norma de cumprimento obrigatório.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</si>
  <si>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dispõe de política de cópias de segurança (</t>
    </r>
    <r>
      <rPr>
        <i/>
        <sz val="11"/>
        <color indexed="8"/>
        <rFont val="Calibri"/>
        <family val="2"/>
      </rPr>
      <t>backup</t>
    </r>
    <r>
      <rPr>
        <sz val="11"/>
        <color indexed="8"/>
        <rFont val="Calibri"/>
        <family val="2"/>
      </rPr>
      <t>) formalmente instituída, como norma de cumprimento obrigatório.</t>
    </r>
  </si>
  <si>
    <t>Controles e Atividades</t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</si>
  <si>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executa processo de gestão de ativos, assegurando a definição de responsabilidades e a manutenção de inventário dos ativos.</t>
    </r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</si>
  <si>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gestão de ativos está formalmente instituído, como norma de cumprimento obrigatório.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</si>
  <si>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executa processo para classificação e tratamento de informações.</t>
    </r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</si>
  <si>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o processo para classificação e tratamento de informações está formalmente instituído, como norma de cumprimento obrigatório.</t>
    </r>
  </si>
  <si>
    <r>
      <t>j.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a organização implementa controles para garantir a proteção adequada ao grau de confidencialidade de cada classe de informação.</t>
    </r>
  </si>
  <si>
    <r>
      <t>k.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executa processo de gestão de riscos de segurança da informação.</t>
    </r>
  </si>
  <si>
    <r>
      <t>l.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o processo de gestão de riscos de segurança da informação está formalmente instituído, como norma de cumprimento obrigatório.</t>
    </r>
  </si>
  <si>
    <r>
      <t>m.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a organização executa processo de gestão de vulnerabilidades técnicas de TI, com objetivo de reduzir o risco de exploração de vulnerabilidades conhecidas.</t>
    </r>
  </si>
  <si>
    <r>
      <t>n.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gestão de vulnerabilidades técnicas de TI está formalmente instituído, como norma de cumprimento obrigatório.</t>
    </r>
  </si>
  <si>
    <r>
      <t>o.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executa processo de monitoramento do uso dos recursos de TI, com objetivo de detectar atividades não autorizadas.</t>
    </r>
  </si>
  <si>
    <r>
      <t>p.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monitoramento do uso dos recursos de TI está formalmente instituído, como norma de cumprimento obrigatório.</t>
    </r>
  </si>
  <si>
    <r>
      <t>q.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executa processo de gestão de incidentes de segurança da informação.</t>
    </r>
  </si>
  <si>
    <r>
      <t>r.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o processo de gestão de incidentes de segurança da informação está formalmente instituído, como norma de cumprimento obrigatório.</t>
    </r>
  </si>
  <si>
    <r>
      <t>s.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possui equipe de tratamento e resposta a incidentes de segurança em redes computacionais, formalmente instituída.</t>
    </r>
  </si>
  <si>
    <r>
      <t>t.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realiza, de forma periódica, ações de conscientização, educação e treinamento em segurança da informação para seus colaboradores.</t>
    </r>
  </si>
  <si>
    <r>
      <t>u.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utiliza sistema criptográfico, aderente ao processo de certificação digital da ICP-Brasil, para garantir a autenticidade (autoria e integridade) das informações.</t>
    </r>
  </si>
  <si>
    <t>q54_h</t>
  </si>
  <si>
    <t>q54_i</t>
  </si>
  <si>
    <t>q54_j</t>
  </si>
  <si>
    <t>q54_k</t>
  </si>
  <si>
    <t>q54_l</t>
  </si>
  <si>
    <t>q54_m</t>
  </si>
  <si>
    <t>q54_n</t>
  </si>
  <si>
    <t>q54_o</t>
  </si>
  <si>
    <t>q54_p</t>
  </si>
  <si>
    <t>q54_q</t>
  </si>
  <si>
    <t>q54_r</t>
  </si>
  <si>
    <t>q54_s</t>
  </si>
  <si>
    <t>q54_t</t>
  </si>
  <si>
    <t>q54_u</t>
  </si>
  <si>
    <t>Nota Q55</t>
  </si>
  <si>
    <t>5.5. Com relação ao processo de software: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</si>
  <si>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executa um processo de software, com o objetivo de assegurar que o software a ser desenvolvido, direta ou indiretamente, atenda às suas necessidades.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</si>
  <si>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software é acompanhado por meio de mensurações, com indicadores quantitativos e metas de processo a cumprir.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</si>
  <si>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o processo de software é periodicamente revisado e melhorado com base nas mensurações obtidas.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</si>
  <si>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possui pessoal próprio capacitado para executar o processo de software.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</si>
  <si>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software está formalmente instituído, como norma de cumprimento obrigatório.</t>
    </r>
  </si>
  <si>
    <t>q55_a</t>
  </si>
  <si>
    <t>q55_b</t>
  </si>
  <si>
    <t>q55_c</t>
  </si>
  <si>
    <t>q55_d</t>
  </si>
  <si>
    <t>q55_e</t>
  </si>
  <si>
    <t>q56_a</t>
  </si>
  <si>
    <t>q56_b</t>
  </si>
  <si>
    <t>q56_c</t>
  </si>
  <si>
    <t>q56_d</t>
  </si>
  <si>
    <t>q56_e</t>
  </si>
  <si>
    <t>q56_f</t>
  </si>
  <si>
    <t>5.6. Com relação ao gerenciamento de projetos de TI: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</si>
  <si>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possui portfólio de projetos de TI.</t>
    </r>
  </si>
  <si>
    <t>5.7. Com relação às contratações de serviços de TI:</t>
  </si>
  <si>
    <t>q57_a</t>
  </si>
  <si>
    <t>q57_b</t>
  </si>
  <si>
    <t>q57_c</t>
  </si>
  <si>
    <t>q57_d</t>
  </si>
  <si>
    <t>q57_e</t>
  </si>
  <si>
    <t>q57_f</t>
  </si>
  <si>
    <t>q57_g</t>
  </si>
  <si>
    <t>q57_h</t>
  </si>
  <si>
    <t>q57_i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</si>
  <si>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realiza estudos técnicos preliminares para avaliar a viabilidade da contratação.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</si>
  <si>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explicita, nos autos, as necessidades de negócio que se pretende atender com a contratação.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</si>
  <si>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explicita, nos autos, os indicadores dos benefícios de negócio que serão alcançados.</t>
    </r>
  </si>
  <si>
    <r>
      <t>d.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 xml:space="preserve">a organização explicita, nos autos, o alinhamento entre a contratação e os </t>
    </r>
    <r>
      <rPr>
        <b/>
        <sz val="11"/>
        <color indexed="8"/>
        <rFont val="Calibri"/>
        <family val="2"/>
      </rPr>
      <t xml:space="preserve">planos </t>
    </r>
    <r>
      <rPr>
        <sz val="11"/>
        <color indexed="8"/>
        <rFont val="Calibri"/>
        <family val="2"/>
      </rPr>
      <t xml:space="preserve">estratégico institucional e de TI </t>
    </r>
    <r>
      <rPr>
        <b/>
        <sz val="11"/>
        <color indexed="8"/>
        <rFont val="Calibri"/>
        <family val="2"/>
      </rPr>
      <t>vigentes</t>
    </r>
    <r>
      <rPr>
        <sz val="11"/>
        <color indexed="8"/>
        <rFont val="Calibri"/>
        <family val="2"/>
      </rPr>
      <t>.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</si>
  <si>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realiza análise dos riscos que possam comprometer o sucesso do processo de contratação e dos resultados que atendam as necessidades de negócio.</t>
    </r>
  </si>
  <si>
    <r>
      <t>f.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adota métricas objetivas para mensuração de resultados do contrato.</t>
    </r>
  </si>
  <si>
    <r>
      <t>g.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realiza os pagamentos dos contratos em função da mensuração objetiva dos resultados entregues e aceitos.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</si>
  <si>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realiza a análise dos benefícios reais já obtidos, utilizando-a como critério para prorrogar o contrato.</t>
    </r>
  </si>
  <si>
    <r>
      <t>i.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diferencia e define formalmente os papéis de gestor e fiscal do contrato.</t>
    </r>
  </si>
  <si>
    <t>5.8. Com relação ao processo de planejamento das contratações de TI: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</si>
  <si>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possui procedimentos internos que auxiliam na padronização das atividades de planejamento das contratações de TI.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</si>
  <si>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executa processo de planejamento das contratações de TI.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</si>
  <si>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planejamento das contratações de TI é acompanhado por meio de mensurações, com indicadores quantitativos e metas de processo a cumprir.</t>
    </r>
  </si>
  <si>
    <r>
      <t>d.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o processo de planejamento das contratações de TI é periodicamente revisado e melhorado com base nas mensurações obtidas.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</si>
  <si>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planejamento das contratações está formalmente instituído, como norma de cumprimento obrigatório.</t>
    </r>
  </si>
  <si>
    <t>q58_a</t>
  </si>
  <si>
    <t>q58_d</t>
  </si>
  <si>
    <t>q58_e</t>
  </si>
  <si>
    <t>q58_b</t>
  </si>
  <si>
    <t>q58_c</t>
  </si>
  <si>
    <t>5.9. Com relação ao processo de gestão dos contratos de TI:</t>
  </si>
  <si>
    <t>q59_a</t>
  </si>
  <si>
    <t>q59_b</t>
  </si>
  <si>
    <t>q59_c</t>
  </si>
  <si>
    <t>q59_d</t>
  </si>
  <si>
    <t>q59_e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</si>
  <si>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possui procedimentos internos que auxiliam na padronização das atividades de gestão de contratos de TI.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</si>
  <si>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executa processo de gestão de contratos de TI.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</si>
  <si>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gestão de contratos de TI é acompanhado por meio de mensurações, com indicadores quantitativos e metas de processo a cumprir.</t>
    </r>
  </si>
  <si>
    <r>
      <t>d.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o processo de gestão de contratos de TI é periodicamente revisado e melhorado com base nas mensurações obtidas.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</si>
  <si>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gestão de contratos de TI está formalmente instituído, como norma de cumprimento obrigatório.</t>
    </r>
  </si>
  <si>
    <t>Dimensão 6 - Resultados de TI</t>
  </si>
  <si>
    <t>6.1. Com relação aos objetivos de TI planejados pela organização, informe as metas mais relevantes para cumprimento em 2013 (até cinco):</t>
  </si>
  <si>
    <t>q61_a4</t>
  </si>
  <si>
    <t>q61_b4</t>
  </si>
  <si>
    <t>q61_c4</t>
  </si>
  <si>
    <t>q61_d4</t>
  </si>
  <si>
    <t>q61_e4</t>
  </si>
  <si>
    <t>Objetivo 1</t>
  </si>
  <si>
    <t>q61_a3</t>
  </si>
  <si>
    <t>Meta 2013</t>
  </si>
  <si>
    <t>q61_b3</t>
  </si>
  <si>
    <t>q61_c3</t>
  </si>
  <si>
    <t>q61_d3</t>
  </si>
  <si>
    <t>q61_e3</t>
  </si>
  <si>
    <t>Percentual de cumprimento da meta</t>
  </si>
  <si>
    <t>Objetivo 2</t>
  </si>
  <si>
    <t>Objetivo 3</t>
  </si>
  <si>
    <t>Objetivo 4</t>
  </si>
  <si>
    <t>Objetivo 5</t>
  </si>
  <si>
    <t>6.2. Com relação aos projetos de TI:</t>
  </si>
  <si>
    <t>Projetos em andamento</t>
  </si>
  <si>
    <t>q621_a3</t>
  </si>
  <si>
    <t>Custo Estimado</t>
  </si>
  <si>
    <t>q621_a5</t>
  </si>
  <si>
    <t>Percentual de atraso em relação ao prazo estimado</t>
  </si>
  <si>
    <t>q621_b3</t>
  </si>
  <si>
    <t>q621_c5</t>
  </si>
  <si>
    <t>q621_b5</t>
  </si>
  <si>
    <t>q621_c3</t>
  </si>
  <si>
    <t>q621_d3</t>
  </si>
  <si>
    <t>q621_d5</t>
  </si>
  <si>
    <t>q621_e3</t>
  </si>
  <si>
    <t>q621_e5</t>
  </si>
  <si>
    <t>Quantidade de Projetos</t>
  </si>
  <si>
    <t>Indíce de Estimativa de Custo</t>
  </si>
  <si>
    <t>Índice de Cumprimento do Cronograma</t>
  </si>
  <si>
    <t>Resumo Projetos em Andamento</t>
  </si>
  <si>
    <t>Projetos Encerrados</t>
  </si>
  <si>
    <t>Custo Final</t>
  </si>
  <si>
    <t>q622_a3</t>
  </si>
  <si>
    <t>q622_a4</t>
  </si>
  <si>
    <t>q622_a6</t>
  </si>
  <si>
    <t>q622_b3</t>
  </si>
  <si>
    <t>q622_b4</t>
  </si>
  <si>
    <t>q622_b6</t>
  </si>
  <si>
    <t>q622_c3</t>
  </si>
  <si>
    <t>q622_c6</t>
  </si>
  <si>
    <t>q622_d3</t>
  </si>
  <si>
    <t>q622_c4</t>
  </si>
  <si>
    <t>q622_d4</t>
  </si>
  <si>
    <t>q622_d6</t>
  </si>
  <si>
    <t>Resumo Projetos Encerrados</t>
  </si>
  <si>
    <t>Índice de Execução</t>
  </si>
  <si>
    <t>Índice de Acerto do Custo</t>
  </si>
  <si>
    <t>Serviço 1</t>
  </si>
  <si>
    <t>Serviço 2</t>
  </si>
  <si>
    <t>Serviço 3</t>
  </si>
  <si>
    <t>Serviço 4</t>
  </si>
  <si>
    <t>Serviço 5</t>
  </si>
  <si>
    <t>6.3. Com relação aos principais serviços de TI (incluídos os sistemas de informação) que sustentam as atividades da organização, informe:</t>
  </si>
  <si>
    <t>q622_e3</t>
  </si>
  <si>
    <t>q622_e4</t>
  </si>
  <si>
    <t>q622_e6</t>
  </si>
  <si>
    <t>q63_a3</t>
  </si>
  <si>
    <t>q63_a4</t>
  </si>
  <si>
    <t>q63_b3</t>
  </si>
  <si>
    <t>q63_b4</t>
  </si>
  <si>
    <t>q63_c3</t>
  </si>
  <si>
    <t>q63_c4</t>
  </si>
  <si>
    <t>q63_d3</t>
  </si>
  <si>
    <t>q63_d4</t>
  </si>
  <si>
    <t>q63_e3</t>
  </si>
  <si>
    <t>q63_e4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</si>
  <si>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os serviços são acessíveis via internet.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</si>
  <si>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os serviços acessíveis via internet implementam as recomendações do Modelo de Acessibilidade de Governo Eletrônico – eMAG, previsto no Programa de Governo Eletrônico Brasileiro.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</si>
  <si>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os serviços acessíveis via internet implementam as diretrizes e as especificações dos Padrões de Interoperabilidade de Governo Eletrônico – ePING, previsto no Programa de Governo Eletrônico Brasileiro.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</si>
  <si>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os serviços acessíveis via internet observam as recomendações dos Padrões Web em Governo Eletrônico – ePWG, previsto no Programa de Governo Eletrônico Brasileiro.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</si>
  <si>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há catálogo publicado com informações claras e precisas de cada um dos serviços acessíveis via internet.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</si>
  <si>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os serviços acessíveis via internet são avaliados pelo cidadão/cliente por meio de pesquisas periódicas de satisfação.</t>
    </r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</si>
  <si>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os resultados das avaliações dos serviços acessíveis via internet são divulgados ao cidadão/cliente.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</si>
  <si>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possui perfil oficial em rede social com a finalidade de descobrir e atender às necessidades do cidadão/cliente.</t>
    </r>
  </si>
  <si>
    <t>q64_a</t>
  </si>
  <si>
    <t>q64_b</t>
  </si>
  <si>
    <t>q64_c</t>
  </si>
  <si>
    <t>q64_d</t>
  </si>
  <si>
    <t>q64_e</t>
  </si>
  <si>
    <t>q64_f</t>
  </si>
  <si>
    <t>q64_g</t>
  </si>
  <si>
    <t>q64_h</t>
  </si>
  <si>
    <t>Projeto 1 (Se existir, marque a caixa de seleção)</t>
  </si>
  <si>
    <t>Projeto 2 (Se existir marque a caixa de seleção)</t>
  </si>
  <si>
    <t>Projeto 3 (Se existir marque a caixa de seleção)</t>
  </si>
  <si>
    <t>Projeto 4 (Se existir, marque a caixa de seleção)</t>
  </si>
  <si>
    <t>Projeto 5 (Se existir, marque a caixa de seleção)</t>
  </si>
  <si>
    <t>Projeto 2 (Se existir, marque a caixa de seleção)</t>
  </si>
  <si>
    <t>Projeto 3 (Se existir, marque a caixa de seleção)</t>
  </si>
  <si>
    <r>
      <t xml:space="preserve">A senha de desbloqueio desta planilha é </t>
    </r>
    <r>
      <rPr>
        <sz val="11"/>
        <color indexed="10"/>
        <rFont val="Calibri"/>
        <family val="2"/>
      </rPr>
      <t>igovti2014</t>
    </r>
    <r>
      <rPr>
        <sz val="11"/>
        <color theme="1"/>
        <rFont val="Calibri"/>
        <family val="2"/>
        <scheme val="minor"/>
      </rPr>
      <t>.</t>
    </r>
  </si>
  <si>
    <t>Percentual de execução física em relação ao escopo</t>
  </si>
  <si>
    <t>q622_a5</t>
  </si>
  <si>
    <t>q622_b5</t>
  </si>
  <si>
    <t>q622_c5</t>
  </si>
  <si>
    <t>q622_d5</t>
  </si>
  <si>
    <t>q622_e5</t>
  </si>
  <si>
    <t>Dimensão</t>
  </si>
  <si>
    <t>1 - Liderança</t>
  </si>
  <si>
    <t>2 - Estratégias e Planos</t>
  </si>
  <si>
    <t>4 - Pessoas</t>
  </si>
  <si>
    <t>5 - Processos</t>
  </si>
  <si>
    <t>Nível de Capacidade em Governança de TI</t>
  </si>
  <si>
    <t>Dimensão 3 - Informações</t>
  </si>
  <si>
    <t>Nota iGovTI2014</t>
  </si>
  <si>
    <t>Resumo do iGovTI2014</t>
  </si>
  <si>
    <t>3 - Informações</t>
  </si>
  <si>
    <t>6 - Resultados</t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</si>
  <si>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executa processo de gerenciamento de projetos de TI.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</si>
  <si>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gerenciamento de projetos de TI é acompanhado por meio de mensurações, com indicadores quantitativos e metas de processo a cumprir.</t>
    </r>
  </si>
  <si>
    <r>
      <t>d.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o processo de gerenciamento de projetos de TI é periodicamente revisado e melhorado com base nas mensurações obtidas.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</si>
  <si>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o processo de gerenciamento de projetos de TI está formalmente instituído, como norma de cumprimento obrigatório.</t>
    </r>
  </si>
  <si>
    <r>
      <t>f.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Calibri"/>
        <family val="2"/>
      </rPr>
      <t>a organização possui um escritório de projetos, ao menos para projetos de TI.</t>
    </r>
  </si>
  <si>
    <r>
      <t>b.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define formalmente diretrizes para garantir o desenvolvimento de competências e a retenção de pessoal técnico de TI.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</si>
  <si>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define formalmente diretrizes para avaliação e incentivo ao desempenho de gestores de TI.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</si>
  <si>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a organização define formalmente diretrizes para avaliação e incentivo ao desempenho de pessoal técnico de TI.</t>
    </r>
  </si>
  <si>
    <r>
      <t>e.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 organização define formalmente diretrizes para escolha dos líderes da área de TI, ocupantes dos cargos de chefia e de assessoramento.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</si>
</sst>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984806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984806"/>
      <name val="Calibri"/>
      <family val="2"/>
    </font>
    <font>
      <sz val="10"/>
      <color theme="1"/>
      <name val="Arial Narrow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4" tint="-0.24997000396251678"/>
      <name val="Calibri"/>
      <family val="2"/>
      <scheme val="minor"/>
    </font>
    <font>
      <sz val="12"/>
      <color theme="4" tint="-0.2499700039625167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0">
    <xf numFmtId="0" fontId="0" fillId="0" borderId="0" xfId="0"/>
    <xf numFmtId="0" fontId="9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top"/>
      <protection locked="0"/>
    </xf>
    <xf numFmtId="49" fontId="10" fillId="3" borderId="1" xfId="0" applyNumberFormat="1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49" fontId="9" fillId="2" borderId="1" xfId="0" applyNumberFormat="1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 applyProtection="1">
      <alignment vertical="top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2" fontId="11" fillId="2" borderId="1" xfId="21" applyNumberFormat="1" applyFont="1" applyFill="1" applyBorder="1" applyAlignment="1" applyProtection="1">
      <alignment horizontal="center" vertical="center"/>
      <protection locked="0"/>
    </xf>
    <xf numFmtId="2" fontId="11" fillId="2" borderId="1" xfId="21" applyNumberFormat="1" applyFont="1" applyFill="1" applyBorder="1" applyAlignment="1" applyProtection="1">
      <alignment horizontal="center" vertical="top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2" fontId="11" fillId="2" borderId="0" xfId="21" applyNumberFormat="1" applyFont="1" applyFill="1" applyBorder="1" applyAlignment="1" applyProtection="1">
      <alignment horizontal="center" vertical="center"/>
      <protection locked="0"/>
    </xf>
    <xf numFmtId="2" fontId="11" fillId="2" borderId="0" xfId="21" applyNumberFormat="1" applyFont="1" applyFill="1" applyBorder="1" applyAlignment="1" applyProtection="1">
      <alignment horizontal="center" vertical="top"/>
      <protection locked="0"/>
    </xf>
    <xf numFmtId="0" fontId="12" fillId="4" borderId="1" xfId="0" applyFont="1" applyFill="1" applyBorder="1" applyAlignment="1" applyProtection="1">
      <alignment horizontal="right" vertical="center"/>
      <protection locked="0"/>
    </xf>
    <xf numFmtId="2" fontId="12" fillId="4" borderId="1" xfId="21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right" vertical="center"/>
      <protection locked="0"/>
    </xf>
    <xf numFmtId="0" fontId="14" fillId="4" borderId="1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14" fillId="2" borderId="3" xfId="0" applyFont="1" applyFill="1" applyBorder="1" applyAlignment="1" applyProtection="1">
      <alignment horizontal="right" vertical="center"/>
      <protection locked="0"/>
    </xf>
    <xf numFmtId="2" fontId="14" fillId="2" borderId="3" xfId="21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vertical="center" wrapText="1"/>
      <protection locked="0"/>
    </xf>
    <xf numFmtId="0" fontId="14" fillId="2" borderId="0" xfId="0" applyFont="1" applyFill="1" applyBorder="1" applyAlignment="1" applyProtection="1">
      <alignment horizontal="right" vertical="center"/>
      <protection locked="0"/>
    </xf>
    <xf numFmtId="2" fontId="14" fillId="2" borderId="0" xfId="21" applyNumberFormat="1" applyFont="1" applyFill="1" applyBorder="1" applyAlignment="1" applyProtection="1">
      <alignment horizontal="center" vertical="center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" xfId="21" applyNumberFormat="1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2" fontId="11" fillId="0" borderId="1" xfId="0" applyNumberFormat="1" applyFont="1" applyBorder="1" applyAlignment="1" applyProtection="1">
      <alignment horizontal="center" vertical="center"/>
      <protection/>
    </xf>
    <xf numFmtId="2" fontId="11" fillId="2" borderId="1" xfId="21" applyNumberFormat="1" applyFont="1" applyFill="1" applyBorder="1" applyAlignment="1" applyProtection="1">
      <alignment horizontal="center" vertical="center"/>
      <protection/>
    </xf>
    <xf numFmtId="2" fontId="13" fillId="4" borderId="1" xfId="21" applyNumberFormat="1" applyFont="1" applyFill="1" applyBorder="1" applyAlignment="1" applyProtection="1">
      <alignment horizontal="center" vertical="center"/>
      <protection/>
    </xf>
    <xf numFmtId="2" fontId="13" fillId="4" borderId="1" xfId="0" applyNumberFormat="1" applyFont="1" applyFill="1" applyBorder="1" applyAlignment="1" applyProtection="1">
      <alignment horizontal="center" vertical="center"/>
      <protection/>
    </xf>
    <xf numFmtId="49" fontId="10" fillId="3" borderId="4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/>
    <xf numFmtId="0" fontId="10" fillId="3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 applyProtection="1">
      <alignment vertical="center" wrapText="1"/>
      <protection locked="0"/>
    </xf>
    <xf numFmtId="2" fontId="11" fillId="4" borderId="1" xfId="21" applyNumberFormat="1" applyFont="1" applyFill="1" applyBorder="1" applyAlignment="1" applyProtection="1">
      <alignment horizontal="center" vertical="top"/>
      <protection locked="0"/>
    </xf>
    <xf numFmtId="2" fontId="12" fillId="4" borderId="5" xfId="21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3" fontId="9" fillId="0" borderId="1" xfId="0" applyNumberFormat="1" applyFont="1" applyBorder="1" applyAlignment="1" applyProtection="1">
      <alignment vertical="center"/>
      <protection locked="0"/>
    </xf>
    <xf numFmtId="0" fontId="12" fillId="4" borderId="5" xfId="0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right" vertical="center"/>
      <protection locked="0"/>
    </xf>
    <xf numFmtId="9" fontId="9" fillId="0" borderId="1" xfId="21" applyFont="1" applyBorder="1" applyAlignment="1" applyProtection="1">
      <alignment horizontal="right" vertical="center"/>
      <protection locked="0"/>
    </xf>
    <xf numFmtId="44" fontId="9" fillId="0" borderId="1" xfId="20" applyFont="1" applyBorder="1" applyAlignment="1" applyProtection="1">
      <alignment horizontal="right" vertical="center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49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2" fontId="11" fillId="2" borderId="8" xfId="21" applyNumberFormat="1" applyFont="1" applyFill="1" applyBorder="1" applyAlignment="1" applyProtection="1">
      <alignment horizontal="center" vertical="top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49" fontId="10" fillId="3" borderId="8" xfId="0" applyNumberFormat="1" applyFont="1" applyFill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 wrapText="1"/>
      <protection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2" fontId="11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top"/>
      <protection locked="0"/>
    </xf>
    <xf numFmtId="1" fontId="13" fillId="4" borderId="1" xfId="21" applyNumberFormat="1" applyFont="1" applyFill="1" applyBorder="1" applyAlignment="1" applyProtection="1">
      <alignment horizontal="center" vertical="center"/>
      <protection/>
    </xf>
    <xf numFmtId="2" fontId="11" fillId="2" borderId="14" xfId="21" applyNumberFormat="1" applyFont="1" applyFill="1" applyBorder="1" applyAlignment="1" applyProtection="1">
      <alignment horizontal="center" vertical="top"/>
      <protection locked="0"/>
    </xf>
    <xf numFmtId="2" fontId="11" fillId="2" borderId="15" xfId="21" applyNumberFormat="1" applyFont="1" applyFill="1" applyBorder="1" applyAlignment="1" applyProtection="1">
      <alignment horizontal="center" vertical="top"/>
      <protection locked="0"/>
    </xf>
    <xf numFmtId="2" fontId="11" fillId="2" borderId="6" xfId="21" applyNumberFormat="1" applyFont="1" applyFill="1" applyBorder="1" applyAlignment="1" applyProtection="1">
      <alignment horizontal="center" vertical="top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right" vertical="center"/>
      <protection locked="0"/>
    </xf>
    <xf numFmtId="2" fontId="9" fillId="0" borderId="1" xfId="21" applyNumberFormat="1" applyFont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0" fontId="0" fillId="2" borderId="17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center" vertical="top"/>
      <protection locked="0"/>
    </xf>
    <xf numFmtId="0" fontId="0" fillId="2" borderId="18" xfId="0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7" fillId="2" borderId="9" xfId="0" applyFont="1" applyFill="1" applyBorder="1" applyAlignment="1" applyProtection="1">
      <alignment vertical="center"/>
      <protection locked="0"/>
    </xf>
    <xf numFmtId="49" fontId="27" fillId="2" borderId="0" xfId="0" applyNumberFormat="1" applyFont="1" applyFill="1" applyBorder="1" applyAlignment="1" applyProtection="1">
      <alignment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top"/>
      <protection locked="0"/>
    </xf>
    <xf numFmtId="0" fontId="9" fillId="2" borderId="18" xfId="0" applyFont="1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49" fontId="2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49" fontId="30" fillId="4" borderId="1" xfId="0" applyNumberFormat="1" applyFont="1" applyFill="1" applyBorder="1" applyAlignment="1" applyProtection="1">
      <alignment horizontal="left" vertical="center" wrapText="1"/>
      <protection locked="0"/>
    </xf>
    <xf numFmtId="2" fontId="30" fillId="4" borderId="1" xfId="0" applyNumberFormat="1" applyFont="1" applyFill="1" applyBorder="1" applyAlignment="1" applyProtection="1">
      <alignment vertical="center"/>
      <protection/>
    </xf>
    <xf numFmtId="49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22" applyNumberFormat="1" applyFont="1" applyBorder="1" applyAlignment="1" applyProtection="1">
      <alignment horizontal="center" vertical="center"/>
      <protection locked="0"/>
    </xf>
    <xf numFmtId="1" fontId="30" fillId="4" borderId="1" xfId="0" applyNumberFormat="1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top"/>
      <protection/>
    </xf>
    <xf numFmtId="0" fontId="0" fillId="2" borderId="0" xfId="0" applyFill="1" applyBorder="1" applyAlignment="1" applyProtection="1">
      <alignment horizontal="center" vertical="top"/>
      <protection/>
    </xf>
    <xf numFmtId="0" fontId="0" fillId="2" borderId="18" xfId="0" applyFill="1" applyBorder="1" applyAlignment="1" applyProtection="1">
      <alignment horizontal="center" vertical="top"/>
      <protection/>
    </xf>
    <xf numFmtId="0" fontId="0" fillId="2" borderId="17" xfId="0" applyFill="1" applyBorder="1" applyAlignment="1" applyProtection="1">
      <alignment horizontal="center" vertical="top"/>
      <protection/>
    </xf>
    <xf numFmtId="0" fontId="9" fillId="2" borderId="1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top"/>
      <protection/>
    </xf>
    <xf numFmtId="2" fontId="11" fillId="0" borderId="1" xfId="0" applyNumberFormat="1" applyFont="1" applyBorder="1" applyAlignment="1" applyProtection="1">
      <alignment horizontal="center" vertical="center" wrapText="1"/>
      <protection/>
    </xf>
    <xf numFmtId="1" fontId="22" fillId="0" borderId="1" xfId="0" applyNumberFormat="1" applyFont="1" applyBorder="1" applyAlignment="1" applyProtection="1">
      <alignment horizontal="right" vertical="top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top"/>
      <protection/>
    </xf>
    <xf numFmtId="2" fontId="11" fillId="2" borderId="1" xfId="21" applyNumberFormat="1" applyFont="1" applyFill="1" applyBorder="1" applyAlignment="1" applyProtection="1">
      <alignment horizontal="center" vertical="top"/>
      <protection/>
    </xf>
    <xf numFmtId="2" fontId="11" fillId="2" borderId="1" xfId="21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center"/>
      <protection/>
    </xf>
    <xf numFmtId="1" fontId="22" fillId="0" borderId="1" xfId="0" applyNumberFormat="1" applyFont="1" applyBorder="1" applyAlignment="1" applyProtection="1">
      <alignment horizontal="right" vertical="center"/>
      <protection/>
    </xf>
    <xf numFmtId="0" fontId="12" fillId="4" borderId="1" xfId="0" applyFont="1" applyFill="1" applyBorder="1" applyAlignment="1" applyProtection="1">
      <alignment horizontal="right" vertical="center"/>
      <protection/>
    </xf>
    <xf numFmtId="2" fontId="12" fillId="4" borderId="1" xfId="21" applyNumberFormat="1" applyFont="1" applyFill="1" applyBorder="1" applyAlignment="1" applyProtection="1">
      <alignment horizontal="center" vertical="center"/>
      <protection/>
    </xf>
    <xf numFmtId="2" fontId="11" fillId="4" borderId="1" xfId="21" applyNumberFormat="1" applyFont="1" applyFill="1" applyBorder="1" applyAlignment="1" applyProtection="1">
      <alignment horizontal="center" vertical="top"/>
      <protection/>
    </xf>
    <xf numFmtId="2" fontId="13" fillId="4" borderId="1" xfId="0" applyNumberFormat="1" applyFont="1" applyFill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right" vertical="center"/>
      <protection/>
    </xf>
    <xf numFmtId="2" fontId="9" fillId="0" borderId="1" xfId="0" applyNumberFormat="1" applyFont="1" applyBorder="1" applyAlignment="1" applyProtection="1">
      <alignment vertical="center"/>
      <protection/>
    </xf>
    <xf numFmtId="1" fontId="13" fillId="4" borderId="5" xfId="21" applyNumberFormat="1" applyFont="1" applyFill="1" applyBorder="1" applyAlignment="1" applyProtection="1">
      <alignment horizontal="center" vertical="center"/>
      <protection/>
    </xf>
    <xf numFmtId="0" fontId="17" fillId="0" borderId="1" xfId="0" applyFont="1" applyBorder="1" applyAlignment="1" applyProtection="1">
      <alignment horizontal="right" vertical="center" wrapText="1"/>
      <protection/>
    </xf>
    <xf numFmtId="0" fontId="10" fillId="2" borderId="1" xfId="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Font="1" applyBorder="1" applyAlignment="1" applyProtection="1">
      <alignment horizontal="justify" vertical="center" wrapText="1"/>
      <protection locked="0"/>
    </xf>
    <xf numFmtId="0" fontId="17" fillId="0" borderId="1" xfId="0" applyFont="1" applyBorder="1" applyAlignment="1" applyProtection="1">
      <alignment horizontal="justify" vertical="center" wrapText="1"/>
      <protection locked="0"/>
    </xf>
    <xf numFmtId="0" fontId="18" fillId="0" borderId="1" xfId="0" applyFont="1" applyBorder="1" applyAlignment="1" applyProtection="1">
      <alignment horizontal="justify" vertical="center" wrapText="1"/>
      <protection locked="0"/>
    </xf>
    <xf numFmtId="0" fontId="19" fillId="0" borderId="1" xfId="0" applyFont="1" applyBorder="1" applyAlignment="1" applyProtection="1">
      <alignment horizontal="justify" vertical="center" wrapText="1"/>
      <protection locked="0"/>
    </xf>
    <xf numFmtId="0" fontId="17" fillId="0" borderId="2" xfId="0" applyFont="1" applyBorder="1" applyAlignment="1" applyProtection="1">
      <alignment horizontal="justify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right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1" fontId="13" fillId="4" borderId="1" xfId="0" applyNumberFormat="1" applyFont="1" applyFill="1" applyBorder="1" applyAlignment="1" applyProtection="1">
      <alignment horizontal="right" vertical="center"/>
      <protection/>
    </xf>
    <xf numFmtId="0" fontId="9" fillId="2" borderId="20" xfId="0" applyFont="1" applyFill="1" applyBorder="1" applyAlignment="1" applyProtection="1">
      <alignment horizontal="right" vertical="center"/>
      <protection/>
    </xf>
    <xf numFmtId="0" fontId="28" fillId="6" borderId="1" xfId="0" applyFont="1" applyFill="1" applyBorder="1" applyAlignment="1" applyProtection="1">
      <alignment horizontal="center" vertical="center"/>
      <protection locked="0"/>
    </xf>
    <xf numFmtId="0" fontId="26" fillId="5" borderId="5" xfId="0" applyFont="1" applyFill="1" applyBorder="1" applyAlignment="1" applyProtection="1">
      <alignment horizontal="center" vertical="center" wrapText="1"/>
      <protection locked="0"/>
    </xf>
    <xf numFmtId="0" fontId="26" fillId="5" borderId="3" xfId="0" applyFont="1" applyFill="1" applyBorder="1" applyAlignment="1" applyProtection="1">
      <alignment horizontal="center" vertical="center" wrapText="1"/>
      <protection locked="0"/>
    </xf>
    <xf numFmtId="0" fontId="26" fillId="5" borderId="7" xfId="0" applyFont="1" applyFill="1" applyBorder="1" applyAlignment="1" applyProtection="1">
      <alignment horizontal="center" vertical="center" wrapText="1"/>
      <protection locked="0"/>
    </xf>
    <xf numFmtId="2" fontId="26" fillId="5" borderId="21" xfId="0" applyNumberFormat="1" applyFont="1" applyFill="1" applyBorder="1" applyAlignment="1" applyProtection="1">
      <alignment horizontal="center" vertical="center"/>
      <protection/>
    </xf>
    <xf numFmtId="2" fontId="26" fillId="5" borderId="19" xfId="0" applyNumberFormat="1" applyFont="1" applyFill="1" applyBorder="1" applyAlignment="1" applyProtection="1">
      <alignment horizontal="center" vertical="center"/>
      <protection/>
    </xf>
    <xf numFmtId="2" fontId="26" fillId="5" borderId="6" xfId="0" applyNumberFormat="1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2" fontId="14" fillId="4" borderId="5" xfId="21" applyNumberFormat="1" applyFont="1" applyFill="1" applyBorder="1" applyAlignment="1" applyProtection="1">
      <alignment horizontal="center" vertical="center"/>
      <protection/>
    </xf>
    <xf numFmtId="2" fontId="14" fillId="4" borderId="3" xfId="21" applyNumberFormat="1" applyFont="1" applyFill="1" applyBorder="1" applyAlignment="1" applyProtection="1">
      <alignment horizontal="center" vertical="center"/>
      <protection/>
    </xf>
    <xf numFmtId="2" fontId="14" fillId="4" borderId="7" xfId="21" applyNumberFormat="1" applyFont="1" applyFill="1" applyBorder="1" applyAlignment="1" applyProtection="1">
      <alignment horizontal="center" vertical="center"/>
      <protection/>
    </xf>
    <xf numFmtId="49" fontId="12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2" fontId="14" fillId="4" borderId="5" xfId="0" applyNumberFormat="1" applyFont="1" applyFill="1" applyBorder="1" applyAlignment="1" applyProtection="1">
      <alignment horizontal="center" vertical="center"/>
      <protection/>
    </xf>
    <xf numFmtId="2" fontId="14" fillId="4" borderId="3" xfId="0" applyNumberFormat="1" applyFont="1" applyFill="1" applyBorder="1" applyAlignment="1" applyProtection="1">
      <alignment horizontal="center" vertical="center"/>
      <protection/>
    </xf>
    <xf numFmtId="2" fontId="14" fillId="4" borderId="7" xfId="0" applyNumberFormat="1" applyFont="1" applyFill="1" applyBorder="1" applyAlignment="1" applyProtection="1">
      <alignment horizontal="center" vertical="center"/>
      <protection/>
    </xf>
    <xf numFmtId="0" fontId="24" fillId="8" borderId="1" xfId="0" applyFont="1" applyFill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 applyProtection="1">
      <alignment horizontal="center" vertical="center"/>
      <protection locked="0"/>
    </xf>
    <xf numFmtId="0" fontId="24" fillId="8" borderId="3" xfId="0" applyFont="1" applyFill="1" applyBorder="1" applyAlignment="1" applyProtection="1">
      <alignment horizontal="center" vertical="center"/>
      <protection locked="0"/>
    </xf>
    <xf numFmtId="0" fontId="24" fillId="8" borderId="20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12" fillId="6" borderId="7" xfId="0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2" fontId="11" fillId="2" borderId="15" xfId="21" applyNumberFormat="1" applyFont="1" applyFill="1" applyBorder="1" applyAlignment="1" applyProtection="1">
      <alignment horizontal="center" vertical="center"/>
      <protection locked="0"/>
    </xf>
    <xf numFmtId="2" fontId="11" fillId="2" borderId="18" xfId="21" applyNumberFormat="1" applyFont="1" applyFill="1" applyBorder="1" applyAlignment="1" applyProtection="1">
      <alignment horizontal="center" vertical="center"/>
      <protection locked="0"/>
    </xf>
    <xf numFmtId="2" fontId="11" fillId="2" borderId="6" xfId="21" applyNumberFormat="1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6" borderId="5" xfId="0" applyFont="1" applyFill="1" applyBorder="1" applyAlignment="1" applyProtection="1">
      <alignment horizontal="center" vertical="top"/>
      <protection locked="0"/>
    </xf>
    <xf numFmtId="0" fontId="12" fillId="6" borderId="3" xfId="0" applyFont="1" applyFill="1" applyBorder="1" applyAlignment="1" applyProtection="1">
      <alignment horizontal="center" vertical="top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Vírgul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22" fmlaLink="$D$8" fmlaRange="Auxiliar!$A$2:$A$7" noThreeD="1" sel="1" val="0"/>
</file>

<file path=xl/ctrlProps/ctrlProp10.xml><?xml version="1.0" encoding="utf-8"?>
<formControlPr xmlns="http://schemas.microsoft.com/office/spreadsheetml/2009/9/main" objectType="Drop" dropStyle="combo" dx="22" fmlaLink="$D$25" fmlaRange="Auxiliar!$A$2:$A$7" noThreeD="1" sel="1" val="0"/>
</file>

<file path=xl/ctrlProps/ctrlProp100.xml><?xml version="1.0" encoding="utf-8"?>
<formControlPr xmlns="http://schemas.microsoft.com/office/spreadsheetml/2009/9/main" objectType="Drop" dropStyle="combo" dx="22" fmlaLink="$D$258" fmlaRange="Auxiliar!$A$2:$A$7" noThreeD="1" sel="1" val="0"/>
</file>

<file path=xl/ctrlProps/ctrlProp101.xml><?xml version="1.0" encoding="utf-8"?>
<formControlPr xmlns="http://schemas.microsoft.com/office/spreadsheetml/2009/9/main" objectType="Drop" dropStyle="combo" dx="22" fmlaLink="$D$259" fmlaRange="Auxiliar!$A$2:$A$7" noThreeD="1" sel="1" val="0"/>
</file>

<file path=xl/ctrlProps/ctrlProp102.xml><?xml version="1.0" encoding="utf-8"?>
<formControlPr xmlns="http://schemas.microsoft.com/office/spreadsheetml/2009/9/main" objectType="Drop" dropStyle="combo" dx="22" fmlaLink="$D$260" fmlaRange="Auxiliar!$A$2:$A$7" noThreeD="1" sel="1" val="0"/>
</file>

<file path=xl/ctrlProps/ctrlProp103.xml><?xml version="1.0" encoding="utf-8"?>
<formControlPr xmlns="http://schemas.microsoft.com/office/spreadsheetml/2009/9/main" objectType="Drop" dropStyle="combo" dx="22" fmlaLink="$D$261" fmlaRange="Auxiliar!$A$2:$A$7" noThreeD="1" sel="1" val="0"/>
</file>

<file path=xl/ctrlProps/ctrlProp104.xml><?xml version="1.0" encoding="utf-8"?>
<formControlPr xmlns="http://schemas.microsoft.com/office/spreadsheetml/2009/9/main" objectType="Drop" dropStyle="combo" dx="22" fmlaLink="$D$262" fmlaRange="Auxiliar!$A$2:$A$7" noThreeD="1" sel="1" val="0"/>
</file>

<file path=xl/ctrlProps/ctrlProp105.xml><?xml version="1.0" encoding="utf-8"?>
<formControlPr xmlns="http://schemas.microsoft.com/office/spreadsheetml/2009/9/main" objectType="Drop" dropStyle="combo" dx="22" fmlaLink="$D$267" fmlaRange="Auxiliar!$A$2:$A$7" noThreeD="1" sel="1" val="0"/>
</file>

<file path=xl/ctrlProps/ctrlProp106.xml><?xml version="1.0" encoding="utf-8"?>
<formControlPr xmlns="http://schemas.microsoft.com/office/spreadsheetml/2009/9/main" objectType="Drop" dropStyle="combo" dx="22" fmlaLink="$D$268" fmlaRange="Auxiliar!$A$2:$A$7" noThreeD="1" sel="1" val="0"/>
</file>

<file path=xl/ctrlProps/ctrlProp107.xml><?xml version="1.0" encoding="utf-8"?>
<formControlPr xmlns="http://schemas.microsoft.com/office/spreadsheetml/2009/9/main" objectType="Drop" dropStyle="combo" dx="22" fmlaLink="$D$269" fmlaRange="Auxiliar!$A$2:$A$7" noThreeD="1" sel="1" val="0"/>
</file>

<file path=xl/ctrlProps/ctrlProp108.xml><?xml version="1.0" encoding="utf-8"?>
<formControlPr xmlns="http://schemas.microsoft.com/office/spreadsheetml/2009/9/main" objectType="Drop" dropStyle="combo" dx="22" fmlaLink="$D$270" fmlaRange="Auxiliar!$A$2:$A$7" noThreeD="1" sel="1" val="0"/>
</file>

<file path=xl/ctrlProps/ctrlProp109.xml><?xml version="1.0" encoding="utf-8"?>
<formControlPr xmlns="http://schemas.microsoft.com/office/spreadsheetml/2009/9/main" objectType="Drop" dropStyle="combo" dx="22" fmlaLink="$D$271" fmlaRange="Auxiliar!$A$2:$A$7" noThreeD="1" sel="1" val="0"/>
</file>

<file path=xl/ctrlProps/ctrlProp11.xml><?xml version="1.0" encoding="utf-8"?>
<formControlPr xmlns="http://schemas.microsoft.com/office/spreadsheetml/2009/9/main" objectType="Drop" dropStyle="combo" dx="22" fmlaLink="$D$26" fmlaRange="Auxiliar!$A$2:$A$7" noThreeD="1" sel="1" val="0"/>
</file>

<file path=xl/ctrlProps/ctrlProp110.xml><?xml version="1.0" encoding="utf-8"?>
<formControlPr xmlns="http://schemas.microsoft.com/office/spreadsheetml/2009/9/main" objectType="Drop" dropStyle="combo" dx="22" fmlaLink="$D$272" fmlaRange="Auxiliar!$A$2:$A$7" noThreeD="1" sel="1" val="0"/>
</file>

<file path=xl/ctrlProps/ctrlProp111.xml><?xml version="1.0" encoding="utf-8"?>
<formControlPr xmlns="http://schemas.microsoft.com/office/spreadsheetml/2009/9/main" objectType="Drop" dropStyle="combo" dx="22" fmlaLink="$D$273" fmlaRange="Auxiliar!$A$2:$A$7" noThreeD="1" sel="1" val="0"/>
</file>

<file path=xl/ctrlProps/ctrlProp112.xml><?xml version="1.0" encoding="utf-8"?>
<formControlPr xmlns="http://schemas.microsoft.com/office/spreadsheetml/2009/9/main" objectType="Drop" dropStyle="combo" dx="22" fmlaLink="$D$274" fmlaRange="Auxiliar!$A$2:$A$7" noThreeD="1" sel="1" val="0"/>
</file>

<file path=xl/ctrlProps/ctrlProp113.xml><?xml version="1.0" encoding="utf-8"?>
<formControlPr xmlns="http://schemas.microsoft.com/office/spreadsheetml/2009/9/main" objectType="Drop" dropStyle="combo" dx="22" fmlaLink="$D$279" fmlaRange="Auxiliar!$A$2:$A$7" noThreeD="1" sel="1" val="0"/>
</file>

<file path=xl/ctrlProps/ctrlProp114.xml><?xml version="1.0" encoding="utf-8"?>
<formControlPr xmlns="http://schemas.microsoft.com/office/spreadsheetml/2009/9/main" objectType="Drop" dropStyle="combo" dx="22" fmlaLink="$D$280" fmlaRange="Auxiliar!$A$2:$A$7" noThreeD="1" sel="1" val="0"/>
</file>

<file path=xl/ctrlProps/ctrlProp115.xml><?xml version="1.0" encoding="utf-8"?>
<formControlPr xmlns="http://schemas.microsoft.com/office/spreadsheetml/2009/9/main" objectType="Drop" dropStyle="combo" dx="22" fmlaLink="$D$281" fmlaRange="Auxiliar!$A$2:$A$7" noThreeD="1" sel="1" val="0"/>
</file>

<file path=xl/ctrlProps/ctrlProp116.xml><?xml version="1.0" encoding="utf-8"?>
<formControlPr xmlns="http://schemas.microsoft.com/office/spreadsheetml/2009/9/main" objectType="Drop" dropStyle="combo" dx="22" fmlaLink="$D$282" fmlaRange="Auxiliar!$A$2:$A$7" noThreeD="1" sel="1" val="0"/>
</file>

<file path=xl/ctrlProps/ctrlProp117.xml><?xml version="1.0" encoding="utf-8"?>
<formControlPr xmlns="http://schemas.microsoft.com/office/spreadsheetml/2009/9/main" objectType="Drop" dropStyle="combo" dx="22" fmlaLink="$D$287" fmlaRange="Auxiliar!$A$2:$A$7" noThreeD="1" sel="1" val="0"/>
</file>

<file path=xl/ctrlProps/ctrlProp118.xml><?xml version="1.0" encoding="utf-8"?>
<formControlPr xmlns="http://schemas.microsoft.com/office/spreadsheetml/2009/9/main" objectType="Drop" dropStyle="combo" dx="22" fmlaLink="$D$288" fmlaRange="Auxiliar!$A$2:$A$7" noThreeD="1" sel="1" val="0"/>
</file>

<file path=xl/ctrlProps/ctrlProp119.xml><?xml version="1.0" encoding="utf-8"?>
<formControlPr xmlns="http://schemas.microsoft.com/office/spreadsheetml/2009/9/main" objectType="Drop" dropStyle="combo" dx="22" fmlaLink="$D$289" fmlaRange="Auxiliar!$A$2:$A$7" noThreeD="1" sel="1" val="0"/>
</file>

<file path=xl/ctrlProps/ctrlProp12.xml><?xml version="1.0" encoding="utf-8"?>
<formControlPr xmlns="http://schemas.microsoft.com/office/spreadsheetml/2009/9/main" objectType="Drop" dropStyle="combo" dx="22" fmlaLink="$D$32" fmlaRange="Auxiliar!$A$2:$A$7" noThreeD="1" sel="1" val="0"/>
</file>

<file path=xl/ctrlProps/ctrlProp120.xml><?xml version="1.0" encoding="utf-8"?>
<formControlPr xmlns="http://schemas.microsoft.com/office/spreadsheetml/2009/9/main" objectType="Drop" dropStyle="combo" dx="22" fmlaLink="$D$290" fmlaRange="Auxiliar!$A$2:$A$7" noThreeD="1" sel="1" val="0"/>
</file>

<file path=xl/ctrlProps/ctrlProp121.xml><?xml version="1.0" encoding="utf-8"?>
<formControlPr xmlns="http://schemas.microsoft.com/office/spreadsheetml/2009/9/main" objectType="CheckBox" fmlaLink="$D$327" lockText="1" noThreeD="1"/>
</file>

<file path=xl/ctrlProps/ctrlProp122.xml><?xml version="1.0" encoding="utf-8"?>
<formControlPr xmlns="http://schemas.microsoft.com/office/spreadsheetml/2009/9/main" objectType="CheckBox" fmlaLink="$D$330" lockText="1" noThreeD="1"/>
</file>

<file path=xl/ctrlProps/ctrlProp123.xml><?xml version="1.0" encoding="utf-8"?>
<formControlPr xmlns="http://schemas.microsoft.com/office/spreadsheetml/2009/9/main" objectType="CheckBox" fmlaLink="$D$333" lockText="1" noThreeD="1"/>
</file>

<file path=xl/ctrlProps/ctrlProp124.xml><?xml version="1.0" encoding="utf-8"?>
<formControlPr xmlns="http://schemas.microsoft.com/office/spreadsheetml/2009/9/main" objectType="CheckBox" fmlaLink="$D$336" lockText="1" noThreeD="1"/>
</file>

<file path=xl/ctrlProps/ctrlProp125.xml><?xml version="1.0" encoding="utf-8"?>
<formControlPr xmlns="http://schemas.microsoft.com/office/spreadsheetml/2009/9/main" objectType="CheckBox" fmlaLink="$D$339" lockText="1" noThreeD="1"/>
</file>

<file path=xl/ctrlProps/ctrlProp126.xml><?xml version="1.0" encoding="utf-8"?>
<formControlPr xmlns="http://schemas.microsoft.com/office/spreadsheetml/2009/9/main" objectType="CheckBox" fmlaLink="$D$348" lockText="1" noThreeD="1"/>
</file>

<file path=xl/ctrlProps/ctrlProp127.xml><?xml version="1.0" encoding="utf-8"?>
<formControlPr xmlns="http://schemas.microsoft.com/office/spreadsheetml/2009/9/main" objectType="CheckBox" fmlaLink="$D$353" lockText="1" noThreeD="1"/>
</file>

<file path=xl/ctrlProps/ctrlProp128.xml><?xml version="1.0" encoding="utf-8"?>
<formControlPr xmlns="http://schemas.microsoft.com/office/spreadsheetml/2009/9/main" objectType="CheckBox" fmlaLink="$D$358" lockText="1" noThreeD="1"/>
</file>

<file path=xl/ctrlProps/ctrlProp129.xml><?xml version="1.0" encoding="utf-8"?>
<formControlPr xmlns="http://schemas.microsoft.com/office/spreadsheetml/2009/9/main" objectType="CheckBox" fmlaLink="$D$363" lockText="1" noThreeD="1"/>
</file>

<file path=xl/ctrlProps/ctrlProp13.xml><?xml version="1.0" encoding="utf-8"?>
<formControlPr xmlns="http://schemas.microsoft.com/office/spreadsheetml/2009/9/main" objectType="Drop" dropStyle="combo" dx="22" fmlaLink="$D$33" fmlaRange="Auxiliar!$A$2:$A$7" noThreeD="1" sel="1" val="0"/>
</file>

<file path=xl/ctrlProps/ctrlProp130.xml><?xml version="1.0" encoding="utf-8"?>
<formControlPr xmlns="http://schemas.microsoft.com/office/spreadsheetml/2009/9/main" objectType="CheckBox" fmlaLink="$D$368" lockText="1" noThreeD="1"/>
</file>

<file path=xl/ctrlProps/ctrlProp131.xml><?xml version="1.0" encoding="utf-8"?>
<formControlPr xmlns="http://schemas.microsoft.com/office/spreadsheetml/2009/9/main" objectType="Drop" dropStyle="combo" dx="22" fmlaLink="$D$400" fmlaRange="Auxiliar!$A$2:$A$7" noThreeD="1" sel="1" val="0"/>
</file>

<file path=xl/ctrlProps/ctrlProp132.xml><?xml version="1.0" encoding="utf-8"?>
<formControlPr xmlns="http://schemas.microsoft.com/office/spreadsheetml/2009/9/main" objectType="Drop" dropStyle="combo" dx="22" fmlaLink="$D$401" fmlaRange="Auxiliar!$A$2:$A$7" noThreeD="1" sel="1" val="0"/>
</file>

<file path=xl/ctrlProps/ctrlProp133.xml><?xml version="1.0" encoding="utf-8"?>
<formControlPr xmlns="http://schemas.microsoft.com/office/spreadsheetml/2009/9/main" objectType="Drop" dropStyle="combo" dx="22" fmlaLink="$D$402" fmlaRange="Auxiliar!$A$2:$A$7" noThreeD="1" sel="1" val="0"/>
</file>

<file path=xl/ctrlProps/ctrlProp134.xml><?xml version="1.0" encoding="utf-8"?>
<formControlPr xmlns="http://schemas.microsoft.com/office/spreadsheetml/2009/9/main" objectType="Drop" dropStyle="combo" dx="22" fmlaLink="$D$403" fmlaRange="Auxiliar!$A$2:$A$7" noThreeD="1" sel="1" val="0"/>
</file>

<file path=xl/ctrlProps/ctrlProp135.xml><?xml version="1.0" encoding="utf-8"?>
<formControlPr xmlns="http://schemas.microsoft.com/office/spreadsheetml/2009/9/main" objectType="Drop" dropStyle="combo" dx="22" fmlaLink="$D$404" fmlaRange="Auxiliar!$A$2:$A$7" noThreeD="1" sel="1" val="0"/>
</file>

<file path=xl/ctrlProps/ctrlProp136.xml><?xml version="1.0" encoding="utf-8"?>
<formControlPr xmlns="http://schemas.microsoft.com/office/spreadsheetml/2009/9/main" objectType="Drop" dropStyle="combo" dx="22" fmlaLink="$D$405" fmlaRange="Auxiliar!$A$2:$A$7" noThreeD="1" sel="1" val="0"/>
</file>

<file path=xl/ctrlProps/ctrlProp137.xml><?xml version="1.0" encoding="utf-8"?>
<formControlPr xmlns="http://schemas.microsoft.com/office/spreadsheetml/2009/9/main" objectType="Drop" dropStyle="combo" dx="22" fmlaLink="$D$406" fmlaRange="Auxiliar!$A$2:$A$7" noThreeD="1" sel="1" val="0"/>
</file>

<file path=xl/ctrlProps/ctrlProp138.xml><?xml version="1.0" encoding="utf-8"?>
<formControlPr xmlns="http://schemas.microsoft.com/office/spreadsheetml/2009/9/main" objectType="Drop" dropStyle="combo" dx="22" fmlaLink="$D$131" fmlaRange="Auxiliar!$A$2:$A$7" noThreeD="1" sel="1" val="0"/>
</file>

<file path=xl/ctrlProps/ctrlProp139.xml><?xml version="1.0" encoding="utf-8"?>
<formControlPr xmlns="http://schemas.microsoft.com/office/spreadsheetml/2009/9/main" objectType="Drop" dropStyle="combo" dx="22" fmlaLink="$D$134" fmlaRange="Auxiliar!$A$2:$A$7" noThreeD="1" sel="1" val="0"/>
</file>

<file path=xl/ctrlProps/ctrlProp14.xml><?xml version="1.0" encoding="utf-8"?>
<formControlPr xmlns="http://schemas.microsoft.com/office/spreadsheetml/2009/9/main" objectType="Drop" dropStyle="combo" dx="22" fmlaLink="$D$34" fmlaRange="Auxiliar!$A$2:$A$7" noThreeD="1" sel="1" val="0"/>
</file>

<file path=xl/ctrlProps/ctrlProp140.xml><?xml version="1.0" encoding="utf-8"?>
<formControlPr xmlns="http://schemas.microsoft.com/office/spreadsheetml/2009/9/main" objectType="Drop" dropStyle="combo" dx="22" fmlaLink="$D$127" fmlaRange="Auxiliar!$A$2:$A$7" noThreeD="1" sel="1" val="0"/>
</file>

<file path=xl/ctrlProps/ctrlProp141.xml><?xml version="1.0" encoding="utf-8"?>
<formControlPr xmlns="http://schemas.microsoft.com/office/spreadsheetml/2009/9/main" objectType="Drop" dropStyle="combo" dx="22" fmlaLink="$D$223" fmlaRange="Auxiliar!$A$2:$A$7" noThreeD="1" sel="1" val="0"/>
</file>

<file path=xl/ctrlProps/ctrlProp142.xml><?xml version="1.0" encoding="utf-8"?>
<formControlPr xmlns="http://schemas.microsoft.com/office/spreadsheetml/2009/9/main" objectType="Drop" dropStyle="combo" dx="22" fmlaLink="$D$244" fmlaRange="Auxiliar!$A$2:$A$7" noThreeD="1" sel="1" val="0"/>
</file>

<file path=xl/ctrlProps/ctrlProp143.xml><?xml version="1.0" encoding="utf-8"?>
<formControlPr xmlns="http://schemas.microsoft.com/office/spreadsheetml/2009/9/main" objectType="Drop" dropStyle="combo" dx="22" fmlaLink="$D$229" fmlaRange="Auxiliar!$A$2:$A$7" noThreeD="1" sel="1" val="0"/>
</file>

<file path=xl/ctrlProps/ctrlProp144.xml><?xml version="1.0" encoding="utf-8"?>
<formControlPr xmlns="http://schemas.microsoft.com/office/spreadsheetml/2009/9/main" objectType="Drop" dropStyle="combo" dx="22" fmlaLink="$D$27" fmlaRange="Auxiliar!$A$2:$A$7" noThreeD="1" sel="1" val="0"/>
</file>

<file path=xl/ctrlProps/ctrlProp145.xml><?xml version="1.0" encoding="utf-8"?>
<formControlPr xmlns="http://schemas.microsoft.com/office/spreadsheetml/2009/9/main" objectType="Drop" dropStyle="combo" dx="22" fmlaLink="$D$23" fmlaRange="Auxiliar!$A$2:$A$7" noThreeD="1" sel="1" val="0"/>
</file>

<file path=xl/ctrlProps/ctrlProp146.xml><?xml version="1.0" encoding="utf-8"?>
<formControlPr xmlns="http://schemas.microsoft.com/office/spreadsheetml/2009/9/main" objectType="Drop" dropStyle="combo" dx="22" fmlaLink="$D$16" fmlaRange="Auxiliar!$A$2:$A$7" noThreeD="1" sel="1" val="0"/>
</file>

<file path=xl/ctrlProps/ctrlProp147.xml><?xml version="1.0" encoding="utf-8"?>
<formControlPr xmlns="http://schemas.microsoft.com/office/spreadsheetml/2009/9/main" objectType="Drop" dropStyle="combo" dx="22" fmlaLink="$D$38" fmlaRange="Auxiliar!$A$2:$A$7" noThreeD="1" sel="1" val="0"/>
</file>

<file path=xl/ctrlProps/ctrlProp148.xml><?xml version="1.0" encoding="utf-8"?>
<formControlPr xmlns="http://schemas.microsoft.com/office/spreadsheetml/2009/9/main" objectType="Drop" dropStyle="combo" dx="22" fmlaLink="$D$31" fmlaRange="Auxiliar!$A$2:$A$7" noThreeD="1" sel="1" val="0"/>
</file>

<file path=xl/ctrlProps/ctrlProp149.xml><?xml version="1.0" encoding="utf-8"?>
<formControlPr xmlns="http://schemas.microsoft.com/office/spreadsheetml/2009/9/main" objectType="Drop" dropStyle="combo" dx="22" fmlaLink="$D$7" fmlaRange="Auxiliar!$A$2:$A$7" noThreeD="1" sel="1" val="0"/>
</file>

<file path=xl/ctrlProps/ctrlProp15.xml><?xml version="1.0" encoding="utf-8"?>
<formControlPr xmlns="http://schemas.microsoft.com/office/spreadsheetml/2009/9/main" objectType="Drop" dropStyle="combo" dx="22" fmlaLink="$D$39" fmlaRange="Auxiliar!$A$2:$A$7" noThreeD="1" sel="1" val="0"/>
</file>

<file path=xl/ctrlProps/ctrlProp150.xml><?xml version="1.0" encoding="utf-8"?>
<formControlPr xmlns="http://schemas.microsoft.com/office/spreadsheetml/2009/9/main" objectType="Drop" dropStyle="combo" dx="22" fmlaLink="$D$49" fmlaRange="Auxiliar!$A$2:$A$7" noThreeD="1" sel="1" val="0"/>
</file>

<file path=xl/ctrlProps/ctrlProp151.xml><?xml version="1.0" encoding="utf-8"?>
<formControlPr xmlns="http://schemas.microsoft.com/office/spreadsheetml/2009/9/main" objectType="Drop" dropStyle="combo" dx="22" fmlaLink="$D$58" fmlaRange="Auxiliar!$A$2:$A$7" noThreeD="1" sel="1" val="0"/>
</file>

<file path=xl/ctrlProps/ctrlProp152.xml><?xml version="1.0" encoding="utf-8"?>
<formControlPr xmlns="http://schemas.microsoft.com/office/spreadsheetml/2009/9/main" objectType="Drop" dropStyle="combo" dx="22" fmlaLink="$D$86" fmlaRange="Auxiliar!$A$2:$A$7" noThreeD="1" sel="1" val="0"/>
</file>

<file path=xl/ctrlProps/ctrlProp153.xml><?xml version="1.0" encoding="utf-8"?>
<formControlPr xmlns="http://schemas.microsoft.com/office/spreadsheetml/2009/9/main" objectType="Drop" dropStyle="combo" dx="22" fmlaLink="$D$80" fmlaRange="Auxiliar!$A$2:$A$7" noThreeD="1" sel="1" val="0"/>
</file>

<file path=xl/ctrlProps/ctrlProp154.xml><?xml version="1.0" encoding="utf-8"?>
<formControlPr xmlns="http://schemas.microsoft.com/office/spreadsheetml/2009/9/main" objectType="Drop" dropStyle="combo" dx="22" fmlaLink="$D$87" fmlaRange="Auxiliar!$A$2:$A$7" noThreeD="1" sel="1" val="0"/>
</file>

<file path=xl/ctrlProps/ctrlProp155.xml><?xml version="1.0" encoding="utf-8"?>
<formControlPr xmlns="http://schemas.microsoft.com/office/spreadsheetml/2009/9/main" objectType="Drop" dropStyle="combo" dx="22" fmlaLink="$D$89" fmlaRange="Auxiliar!$A$2:$A$7" noThreeD="1" sel="1" val="0"/>
</file>

<file path=xl/ctrlProps/ctrlProp156.xml><?xml version="1.0" encoding="utf-8"?>
<formControlPr xmlns="http://schemas.microsoft.com/office/spreadsheetml/2009/9/main" objectType="Drop" dropStyle="combo" dx="22" fmlaLink="$D$103" fmlaRange="Auxiliar!$A$2:$A$7" noThreeD="1" sel="1" val="0"/>
</file>

<file path=xl/ctrlProps/ctrlProp157.xml><?xml version="1.0" encoding="utf-8"?>
<formControlPr xmlns="http://schemas.microsoft.com/office/spreadsheetml/2009/9/main" objectType="Drop" dropStyle="combo" dx="22" fmlaLink="$D$97" fmlaRange="Auxiliar!$A$2:$A$7" noThreeD="1" sel="1" val="0"/>
</file>

<file path=xl/ctrlProps/ctrlProp158.xml><?xml version="1.0" encoding="utf-8"?>
<formControlPr xmlns="http://schemas.microsoft.com/office/spreadsheetml/2009/9/main" objectType="Drop" dropStyle="combo" dx="22" fmlaLink="$D$104" fmlaRange="Auxiliar!$A$2:$A$7" noThreeD="1" sel="1" val="0"/>
</file>

<file path=xl/ctrlProps/ctrlProp159.xml><?xml version="1.0" encoding="utf-8"?>
<formControlPr xmlns="http://schemas.microsoft.com/office/spreadsheetml/2009/9/main" objectType="Drop" dropStyle="combo" dx="22" fmlaLink="$D$106" fmlaRange="Auxiliar!$A$2:$A$7" noThreeD="1" sel="1" val="0"/>
</file>

<file path=xl/ctrlProps/ctrlProp16.xml><?xml version="1.0" encoding="utf-8"?>
<formControlPr xmlns="http://schemas.microsoft.com/office/spreadsheetml/2009/9/main" objectType="Drop" dropStyle="combo" dx="22" fmlaLink="$D$40" fmlaRange="Auxiliar!$A$2:$A$7" noThreeD="1" sel="1" val="0"/>
</file>

<file path=xl/ctrlProps/ctrlProp160.xml><?xml version="1.0" encoding="utf-8"?>
<formControlPr xmlns="http://schemas.microsoft.com/office/spreadsheetml/2009/9/main" objectType="Drop" dropStyle="combo" dx="22" fmlaLink="$D$120" fmlaRange="Auxiliar!$A$2:$A$7" noThreeD="1" sel="1" val="0"/>
</file>

<file path=xl/ctrlProps/ctrlProp161.xml><?xml version="1.0" encoding="utf-8"?>
<formControlPr xmlns="http://schemas.microsoft.com/office/spreadsheetml/2009/9/main" objectType="Drop" dropStyle="combo" dx="22" fmlaLink="$D$146" fmlaRange="Auxiliar!$A$2:$A$7" noThreeD="1" sel="1" val="0"/>
</file>

<file path=xl/ctrlProps/ctrlProp162.xml><?xml version="1.0" encoding="utf-8"?>
<formControlPr xmlns="http://schemas.microsoft.com/office/spreadsheetml/2009/9/main" objectType="Drop" dropStyle="combo" dx="22" fmlaLink="$D$185" fmlaRange="Auxiliar!$A$2:$A$7" noThreeD="1" sel="1" val="0"/>
</file>

<file path=xl/ctrlProps/ctrlProp163.xml><?xml version="1.0" encoding="utf-8"?>
<formControlPr xmlns="http://schemas.microsoft.com/office/spreadsheetml/2009/9/main" objectType="Drop" dropStyle="combo" dx="22" fmlaLink="$D$190" fmlaRange="Auxiliar!$A$2:$A$7" noThreeD="1" sel="1" val="0"/>
</file>

<file path=xl/ctrlProps/ctrlProp164.xml><?xml version="1.0" encoding="utf-8"?>
<formControlPr xmlns="http://schemas.microsoft.com/office/spreadsheetml/2009/9/main" objectType="Drop" dropStyle="combo" dx="22" fmlaLink="$D$197" fmlaRange="Auxiliar!$A$2:$A$7" noThreeD="1" sel="1" val="0"/>
</file>

<file path=xl/ctrlProps/ctrlProp165.xml><?xml version="1.0" encoding="utf-8"?>
<formControlPr xmlns="http://schemas.microsoft.com/office/spreadsheetml/2009/9/main" objectType="Drop" dropStyle="combo" dx="22" fmlaLink="$D$213" fmlaRange="Auxiliar!$A$2:$A$7" noThreeD="1" sel="1" val="0"/>
</file>

<file path=xl/ctrlProps/ctrlProp166.xml><?xml version="1.0" encoding="utf-8"?>
<formControlPr xmlns="http://schemas.microsoft.com/office/spreadsheetml/2009/9/main" objectType="Drop" dropStyle="combo" dx="22" fmlaLink="$D$222" fmlaRange="Auxiliar!$A$2:$A$7" noThreeD="1" sel="1" val="0"/>
</file>

<file path=xl/ctrlProps/ctrlProp167.xml><?xml version="1.0" encoding="utf-8"?>
<formControlPr xmlns="http://schemas.microsoft.com/office/spreadsheetml/2009/9/main" objectType="Drop" dropStyle="combo" dx="22" fmlaLink="$D$249" fmlaRange="Auxiliar!$A$2:$A$7" noThreeD="1" sel="1" val="0"/>
</file>

<file path=xl/ctrlProps/ctrlProp168.xml><?xml version="1.0" encoding="utf-8"?>
<formControlPr xmlns="http://schemas.microsoft.com/office/spreadsheetml/2009/9/main" objectType="Drop" dropStyle="combo" dx="22" fmlaLink="$D$257" fmlaRange="Auxiliar!$A$2:$A$7" noThreeD="1" sel="1" val="0"/>
</file>

<file path=xl/ctrlProps/ctrlProp169.xml><?xml version="1.0" encoding="utf-8"?>
<formControlPr xmlns="http://schemas.microsoft.com/office/spreadsheetml/2009/9/main" objectType="Drop" dropStyle="combo" dx="22" fmlaLink="$D$266" fmlaRange="Auxiliar!$A$2:$A$7" noThreeD="1" sel="1" val="0"/>
</file>

<file path=xl/ctrlProps/ctrlProp17.xml><?xml version="1.0" encoding="utf-8"?>
<formControlPr xmlns="http://schemas.microsoft.com/office/spreadsheetml/2009/9/main" objectType="Drop" dropStyle="combo" dx="22" fmlaLink="$D$41" fmlaRange="Auxiliar!$A$2:$A$7" noThreeD="1" sel="1" val="0"/>
</file>

<file path=xl/ctrlProps/ctrlProp170.xml><?xml version="1.0" encoding="utf-8"?>
<formControlPr xmlns="http://schemas.microsoft.com/office/spreadsheetml/2009/9/main" objectType="Drop" dropStyle="combo" dx="22" fmlaLink="$D$278" fmlaRange="Auxiliar!$A$2:$A$7" noThreeD="1" sel="1" val="0"/>
</file>

<file path=xl/ctrlProps/ctrlProp171.xml><?xml version="1.0" encoding="utf-8"?>
<formControlPr xmlns="http://schemas.microsoft.com/office/spreadsheetml/2009/9/main" objectType="Drop" dropStyle="combo" dx="22" fmlaLink="$D$286" fmlaRange="Auxiliar!$A$2:$A$7" noThreeD="1" sel="1" val="0"/>
</file>

<file path=xl/ctrlProps/ctrlProp172.xml><?xml version="1.0" encoding="utf-8"?>
<formControlPr xmlns="http://schemas.microsoft.com/office/spreadsheetml/2009/9/main" objectType="Drop" dropStyle="combo" dx="22" fmlaLink="$D$399" fmlaRange="Auxiliar!$A$2:$A$7" noThreeD="1" sel="1" val="0"/>
</file>

<file path=xl/ctrlProps/ctrlProp173.xml><?xml version="1.0" encoding="utf-8"?>
<formControlPr xmlns="http://schemas.microsoft.com/office/spreadsheetml/2009/9/main" objectType="Drop" dropStyle="combo" dx="22" fmlaLink="$D$157" fmlaRange="Auxiliar!$A$2:$A$7" noThreeD="1" sel="1" val="0"/>
</file>

<file path=xl/ctrlProps/ctrlProp18.xml><?xml version="1.0" encoding="utf-8"?>
<formControlPr xmlns="http://schemas.microsoft.com/office/spreadsheetml/2009/9/main" objectType="Drop" dropStyle="combo" dx="22" fmlaLink="$D$42" fmlaRange="Auxiliar!$A$2:$A$7" noThreeD="1" sel="1" val="0"/>
</file>

<file path=xl/ctrlProps/ctrlProp19.xml><?xml version="1.0" encoding="utf-8"?>
<formControlPr xmlns="http://schemas.microsoft.com/office/spreadsheetml/2009/9/main" objectType="Drop" dropStyle="combo" dx="22" fmlaLink="$D$59" fmlaRange="Auxiliar!$A$2:$A$7" noThreeD="1" sel="1" val="0"/>
</file>

<file path=xl/ctrlProps/ctrlProp2.xml><?xml version="1.0" encoding="utf-8"?>
<formControlPr xmlns="http://schemas.microsoft.com/office/spreadsheetml/2009/9/main" objectType="Drop" dropStyle="combo" dx="22" fmlaLink="$D$9" fmlaRange="Auxiliar!$A$2:$A$7" noThreeD="1" sel="1" val="0"/>
</file>

<file path=xl/ctrlProps/ctrlProp20.xml><?xml version="1.0" encoding="utf-8"?>
<formControlPr xmlns="http://schemas.microsoft.com/office/spreadsheetml/2009/9/main" objectType="Drop" dropStyle="combo" dx="22" fmlaLink="$D$60" fmlaRange="Auxiliar!$A$2:$A$7" noThreeD="1" sel="1" val="0"/>
</file>

<file path=xl/ctrlProps/ctrlProp21.xml><?xml version="1.0" encoding="utf-8"?>
<formControlPr xmlns="http://schemas.microsoft.com/office/spreadsheetml/2009/9/main" objectType="Drop" dropStyle="combo" dx="22" fmlaLink="$D$61" fmlaRange="Auxiliar!$A$2:$A$7" noThreeD="1" sel="1" val="0"/>
</file>

<file path=xl/ctrlProps/ctrlProp22.xml><?xml version="1.0" encoding="utf-8"?>
<formControlPr xmlns="http://schemas.microsoft.com/office/spreadsheetml/2009/9/main" objectType="Drop" dropStyle="combo" dx="22" fmlaLink="$D$50" fmlaRange="Auxiliar!$A$2:$A$7" noThreeD="1" sel="1" val="0"/>
</file>

<file path=xl/ctrlProps/ctrlProp23.xml><?xml version="1.0" encoding="utf-8"?>
<formControlPr xmlns="http://schemas.microsoft.com/office/spreadsheetml/2009/9/main" objectType="Drop" dropStyle="combo" dx="22" fmlaLink="$D$51" fmlaRange="Auxiliar!$A$2:$A$7" noThreeD="1" sel="1" val="0"/>
</file>

<file path=xl/ctrlProps/ctrlProp24.xml><?xml version="1.0" encoding="utf-8"?>
<formControlPr xmlns="http://schemas.microsoft.com/office/spreadsheetml/2009/9/main" objectType="Drop" dropStyle="combo" dx="22" fmlaLink="$D$52" fmlaRange="Auxiliar!$A$2:$A$7" noThreeD="1" sel="1" val="0"/>
</file>

<file path=xl/ctrlProps/ctrlProp25.xml><?xml version="1.0" encoding="utf-8"?>
<formControlPr xmlns="http://schemas.microsoft.com/office/spreadsheetml/2009/9/main" objectType="Drop" dropStyle="combo" dx="22" fmlaLink="$D$53" fmlaRange="Auxiliar!$A$2:$A$7" noThreeD="1" sel="1" val="0"/>
</file>

<file path=xl/ctrlProps/ctrlProp26.xml><?xml version="1.0" encoding="utf-8"?>
<formControlPr xmlns="http://schemas.microsoft.com/office/spreadsheetml/2009/9/main" objectType="Drop" dropStyle="combo" dx="22" fmlaLink="$D$62" fmlaRange="Auxiliar!$A$2:$A$7" noThreeD="1" sel="1" val="0"/>
</file>

<file path=xl/ctrlProps/ctrlProp27.xml><?xml version="1.0" encoding="utf-8"?>
<formControlPr xmlns="http://schemas.microsoft.com/office/spreadsheetml/2009/9/main" objectType="Drop" dropStyle="combo" dx="22" fmlaLink="$D$63" fmlaRange="Auxiliar!$A$2:$A$7" noThreeD="1" sel="1" val="0"/>
</file>

<file path=xl/ctrlProps/ctrlProp28.xml><?xml version="1.0" encoding="utf-8"?>
<formControlPr xmlns="http://schemas.microsoft.com/office/spreadsheetml/2009/9/main" objectType="Drop" dropStyle="combo" dx="22" fmlaLink="$D$81" fmlaRange="Auxiliar!$A$2:$A$7" noThreeD="1" sel="1" val="0"/>
</file>

<file path=xl/ctrlProps/ctrlProp29.xml><?xml version="1.0" encoding="utf-8"?>
<formControlPr xmlns="http://schemas.microsoft.com/office/spreadsheetml/2009/9/main" objectType="Drop" dropStyle="combo" dx="22" fmlaLink="$D$82" fmlaRange="Auxiliar!$A$2:$A$7" noThreeD="1" sel="1" val="0"/>
</file>

<file path=xl/ctrlProps/ctrlProp3.xml><?xml version="1.0" encoding="utf-8"?>
<formControlPr xmlns="http://schemas.microsoft.com/office/spreadsheetml/2009/9/main" objectType="Drop" dropStyle="combo" dx="22" fmlaLink="$D$10" fmlaRange="Auxiliar!$A$2:$A$7" noThreeD="1" sel="1" val="0"/>
</file>

<file path=xl/ctrlProps/ctrlProp30.xml><?xml version="1.0" encoding="utf-8"?>
<formControlPr xmlns="http://schemas.microsoft.com/office/spreadsheetml/2009/9/main" objectType="Drop" dropStyle="combo" dx="22" fmlaLink="$D$83" fmlaRange="Auxiliar!$A$2:$A$7" noThreeD="1" sel="1" val="0"/>
</file>

<file path=xl/ctrlProps/ctrlProp31.xml><?xml version="1.0" encoding="utf-8"?>
<formControlPr xmlns="http://schemas.microsoft.com/office/spreadsheetml/2009/9/main" objectType="Drop" dropStyle="combo" dx="22" fmlaLink="$D$88" fmlaRange="Auxiliar!$A$2:$A$7" noThreeD="1" sel="1" val="0"/>
</file>

<file path=xl/ctrlProps/ctrlProp32.xml><?xml version="1.0" encoding="utf-8"?>
<formControlPr xmlns="http://schemas.microsoft.com/office/spreadsheetml/2009/9/main" objectType="Drop" dropStyle="combo" dx="22" fmlaLink="$D$90" fmlaRange="Auxiliar!$A$2:$A$7" noThreeD="1" sel="1" val="0"/>
</file>

<file path=xl/ctrlProps/ctrlProp33.xml><?xml version="1.0" encoding="utf-8"?>
<formControlPr xmlns="http://schemas.microsoft.com/office/spreadsheetml/2009/9/main" objectType="Drop" dropStyle="combo" dx="22" fmlaLink="$D$91" fmlaRange="Auxiliar!$A$2:$A$7" noThreeD="1" sel="1" val="0"/>
</file>

<file path=xl/ctrlProps/ctrlProp34.xml><?xml version="1.0" encoding="utf-8"?>
<formControlPr xmlns="http://schemas.microsoft.com/office/spreadsheetml/2009/9/main" objectType="Drop" dropStyle="combo" dx="22" fmlaLink="$D$98" fmlaRange="Auxiliar!$A$2:$A$7" noThreeD="1" sel="1" val="0"/>
</file>

<file path=xl/ctrlProps/ctrlProp35.xml><?xml version="1.0" encoding="utf-8"?>
<formControlPr xmlns="http://schemas.microsoft.com/office/spreadsheetml/2009/9/main" objectType="Drop" dropStyle="combo" dx="22" fmlaLink="$D$99" fmlaRange="Auxiliar!$A$2:$A$7" noThreeD="1" sel="1" val="0"/>
</file>

<file path=xl/ctrlProps/ctrlProp36.xml><?xml version="1.0" encoding="utf-8"?>
<formControlPr xmlns="http://schemas.microsoft.com/office/spreadsheetml/2009/9/main" objectType="Drop" dropStyle="combo" dx="22" fmlaLink="$D$100" fmlaRange="Auxiliar!$A$2:$A$7" noThreeD="1" sel="1" val="0"/>
</file>

<file path=xl/ctrlProps/ctrlProp37.xml><?xml version="1.0" encoding="utf-8"?>
<formControlPr xmlns="http://schemas.microsoft.com/office/spreadsheetml/2009/9/main" objectType="Drop" dropStyle="combo" dx="22" fmlaLink="$D$105" fmlaRange="Auxiliar!$A$2:$A$7" noThreeD="1" sel="1" val="0"/>
</file>

<file path=xl/ctrlProps/ctrlProp38.xml><?xml version="1.0" encoding="utf-8"?>
<formControlPr xmlns="http://schemas.microsoft.com/office/spreadsheetml/2009/9/main" objectType="Drop" dropStyle="combo" dx="22" fmlaLink="$D$107" fmlaRange="Auxiliar!$A$2:$A$7" noThreeD="1" sel="1" val="0"/>
</file>

<file path=xl/ctrlProps/ctrlProp39.xml><?xml version="1.0" encoding="utf-8"?>
<formControlPr xmlns="http://schemas.microsoft.com/office/spreadsheetml/2009/9/main" objectType="Drop" dropStyle="combo" dx="22" fmlaLink="$D$108" fmlaRange="Auxiliar!$A$2:$A$7" noThreeD="1" sel="1" val="0"/>
</file>

<file path=xl/ctrlProps/ctrlProp4.xml><?xml version="1.0" encoding="utf-8"?>
<formControlPr xmlns="http://schemas.microsoft.com/office/spreadsheetml/2009/9/main" objectType="Drop" dropStyle="combo" dx="22" fmlaLink="$D$11" fmlaRange="Auxiliar!$A$2:$A$7" noThreeD="1" sel="1" val="0"/>
</file>

<file path=xl/ctrlProps/ctrlProp40.xml><?xml version="1.0" encoding="utf-8"?>
<formControlPr xmlns="http://schemas.microsoft.com/office/spreadsheetml/2009/9/main" objectType="Drop" dropStyle="combo" dx="22" fmlaLink="$D$121" fmlaRange="Auxiliar!$A$2:$A$7" noThreeD="1" sel="1" val="0"/>
</file>

<file path=xl/ctrlProps/ctrlProp41.xml><?xml version="1.0" encoding="utf-8"?>
<formControlPr xmlns="http://schemas.microsoft.com/office/spreadsheetml/2009/9/main" objectType="Drop" dropStyle="combo" dx="22" fmlaLink="$D$122" fmlaRange="Auxiliar!$A$2:$A$7" noThreeD="1" sel="1" val="0"/>
</file>

<file path=xl/ctrlProps/ctrlProp42.xml><?xml version="1.0" encoding="utf-8"?>
<formControlPr xmlns="http://schemas.microsoft.com/office/spreadsheetml/2009/9/main" objectType="Drop" dropStyle="combo" dx="22" fmlaLink="$D$123" fmlaRange="Auxiliar!$A$2:$A$7" noThreeD="1" sel="1" val="0"/>
</file>

<file path=xl/ctrlProps/ctrlProp43.xml><?xml version="1.0" encoding="utf-8"?>
<formControlPr xmlns="http://schemas.microsoft.com/office/spreadsheetml/2009/9/main" objectType="Drop" dropStyle="combo" dx="22" fmlaLink="$D$128" fmlaRange="Auxiliar!$A$2:$A$7" noThreeD="1" sel="1" val="0"/>
</file>

<file path=xl/ctrlProps/ctrlProp44.xml><?xml version="1.0" encoding="utf-8"?>
<formControlPr xmlns="http://schemas.microsoft.com/office/spreadsheetml/2009/9/main" objectType="Drop" dropStyle="combo" dx="22" fmlaLink="$D$129" fmlaRange="Auxiliar!$A$2:$A$7" noThreeD="1" sel="1" val="0"/>
</file>

<file path=xl/ctrlProps/ctrlProp45.xml><?xml version="1.0" encoding="utf-8"?>
<formControlPr xmlns="http://schemas.microsoft.com/office/spreadsheetml/2009/9/main" objectType="Drop" dropStyle="combo" dx="22" fmlaLink="$D$130" fmlaRange="Auxiliar!$A$2:$A$7" noThreeD="1" sel="1" val="0"/>
</file>

<file path=xl/ctrlProps/ctrlProp46.xml><?xml version="1.0" encoding="utf-8"?>
<formControlPr xmlns="http://schemas.microsoft.com/office/spreadsheetml/2009/9/main" objectType="Drop" dropStyle="combo" dx="22" fmlaLink="$D$132" fmlaRange="Auxiliar!$A$2:$A$7" noThreeD="1" sel="1" val="0"/>
</file>

<file path=xl/ctrlProps/ctrlProp47.xml><?xml version="1.0" encoding="utf-8"?>
<formControlPr xmlns="http://schemas.microsoft.com/office/spreadsheetml/2009/9/main" objectType="Drop" dropStyle="combo" dx="22" fmlaLink="$D$133" fmlaRange="Auxiliar!$A$2:$A$7" noThreeD="1" sel="1" val="0"/>
</file>

<file path=xl/ctrlProps/ctrlProp48.xml><?xml version="1.0" encoding="utf-8"?>
<formControlPr xmlns="http://schemas.microsoft.com/office/spreadsheetml/2009/9/main" objectType="Drop" dropStyle="combo" dx="22" fmlaLink="$D$135" fmlaRange="Auxiliar!$A$2:$A$7" noThreeD="1" sel="1" val="0"/>
</file>

<file path=xl/ctrlProps/ctrlProp49.xml><?xml version="1.0" encoding="utf-8"?>
<formControlPr xmlns="http://schemas.microsoft.com/office/spreadsheetml/2009/9/main" objectType="Drop" dropStyle="combo" dx="22" fmlaLink="$D$147" fmlaRange="Auxiliar!$A$2:$A$7" noThreeD="1" sel="1" val="0"/>
</file>

<file path=xl/ctrlProps/ctrlProp5.xml><?xml version="1.0" encoding="utf-8"?>
<formControlPr xmlns="http://schemas.microsoft.com/office/spreadsheetml/2009/9/main" objectType="Drop" dropStyle="combo" dx="22" fmlaLink="$D$12" fmlaRange="Auxiliar!$A$2:$A$7" noThreeD="1" sel="1" val="0"/>
</file>

<file path=xl/ctrlProps/ctrlProp50.xml><?xml version="1.0" encoding="utf-8"?>
<formControlPr xmlns="http://schemas.microsoft.com/office/spreadsheetml/2009/9/main" objectType="Drop" dropStyle="combo" dx="22" fmlaLink="$D$148" fmlaRange="Auxiliar!$A$2:$A$7" noThreeD="1" sel="1" val="0"/>
</file>

<file path=xl/ctrlProps/ctrlProp51.xml><?xml version="1.0" encoding="utf-8"?>
<formControlPr xmlns="http://schemas.microsoft.com/office/spreadsheetml/2009/9/main" objectType="Drop" dropStyle="combo" dx="22" fmlaLink="$D$149" fmlaRange="Auxiliar!$A$2:$A$7" noThreeD="1" sel="1" val="0"/>
</file>

<file path=xl/ctrlProps/ctrlProp52.xml><?xml version="1.0" encoding="utf-8"?>
<formControlPr xmlns="http://schemas.microsoft.com/office/spreadsheetml/2009/9/main" objectType="Drop" dropStyle="combo" dx="22" fmlaLink="$D$150" fmlaRange="Auxiliar!$A$2:$A$7" noThreeD="1" sel="1" val="0"/>
</file>

<file path=xl/ctrlProps/ctrlProp53.xml><?xml version="1.0" encoding="utf-8"?>
<formControlPr xmlns="http://schemas.microsoft.com/office/spreadsheetml/2009/9/main" objectType="Drop" dropStyle="combo" dx="22" fmlaLink="$D$151" fmlaRange="Auxiliar!$A$2:$A$7" noThreeD="1" sel="1" val="0"/>
</file>

<file path=xl/ctrlProps/ctrlProp54.xml><?xml version="1.0" encoding="utf-8"?>
<formControlPr xmlns="http://schemas.microsoft.com/office/spreadsheetml/2009/9/main" objectType="Drop" dropStyle="combo" dx="22" fmlaLink="$D$152" fmlaRange="Auxiliar!$A$2:$A$7" noThreeD="1" sel="1" val="0"/>
</file>

<file path=xl/ctrlProps/ctrlProp55.xml><?xml version="1.0" encoding="utf-8"?>
<formControlPr xmlns="http://schemas.microsoft.com/office/spreadsheetml/2009/9/main" objectType="Drop" dropStyle="combo" dx="22" fmlaLink="$D$153" fmlaRange="Auxiliar!$A$2:$A$7" noThreeD="1" sel="1" val="0"/>
</file>

<file path=xl/ctrlProps/ctrlProp56.xml><?xml version="1.0" encoding="utf-8"?>
<formControlPr xmlns="http://schemas.microsoft.com/office/spreadsheetml/2009/9/main" objectType="Drop" dropStyle="combo" dx="22" fmlaLink="$D$158" fmlaRange="Auxiliar!$A$2:$A$7" noThreeD="1" sel="1" val="0"/>
</file>

<file path=xl/ctrlProps/ctrlProp57.xml><?xml version="1.0" encoding="utf-8"?>
<formControlPr xmlns="http://schemas.microsoft.com/office/spreadsheetml/2009/9/main" objectType="Drop" dropStyle="combo" dx="22" fmlaLink="$D$159" fmlaRange="Auxiliar!$A$2:$A$7" noThreeD="1" sel="1" val="0"/>
</file>

<file path=xl/ctrlProps/ctrlProp58.xml><?xml version="1.0" encoding="utf-8"?>
<formControlPr xmlns="http://schemas.microsoft.com/office/spreadsheetml/2009/9/main" objectType="Drop" dropStyle="combo" dx="22" fmlaLink="$D$186" fmlaRange="Auxiliar!$A$2:$A$7" noThreeD="1" sel="1" val="0"/>
</file>

<file path=xl/ctrlProps/ctrlProp59.xml><?xml version="1.0" encoding="utf-8"?>
<formControlPr xmlns="http://schemas.microsoft.com/office/spreadsheetml/2009/9/main" objectType="Drop" dropStyle="combo" dx="22" fmlaLink="$D$187" fmlaRange="Auxiliar!$A$2:$A$7" noThreeD="1" sel="1" val="0"/>
</file>

<file path=xl/ctrlProps/ctrlProp6.xml><?xml version="1.0" encoding="utf-8"?>
<formControlPr xmlns="http://schemas.microsoft.com/office/spreadsheetml/2009/9/main" objectType="Drop" dropStyle="combo" dx="22" fmlaLink="$D$17" fmlaRange="Auxiliar!$A$2:$A$7" noThreeD="1" sel="1" val="0"/>
</file>

<file path=xl/ctrlProps/ctrlProp60.xml><?xml version="1.0" encoding="utf-8"?>
<formControlPr xmlns="http://schemas.microsoft.com/office/spreadsheetml/2009/9/main" objectType="Drop" dropStyle="combo" dx="22" fmlaLink="$D$188" fmlaRange="Auxiliar!$A$2:$A$7" noThreeD="1" sel="1" val="0"/>
</file>

<file path=xl/ctrlProps/ctrlProp61.xml><?xml version="1.0" encoding="utf-8"?>
<formControlPr xmlns="http://schemas.microsoft.com/office/spreadsheetml/2009/9/main" objectType="Drop" dropStyle="combo" dx="22" fmlaLink="$D$191" fmlaRange="Auxiliar!$A$2:$A$7" noThreeD="1" sel="1" val="0"/>
</file>

<file path=xl/ctrlProps/ctrlProp62.xml><?xml version="1.0" encoding="utf-8"?>
<formControlPr xmlns="http://schemas.microsoft.com/office/spreadsheetml/2009/9/main" objectType="Drop" dropStyle="combo" dx="22" fmlaLink="$D$192" fmlaRange="Auxiliar!$A$2:$A$7" noThreeD="1" sel="1" val="0"/>
</file>

<file path=xl/ctrlProps/ctrlProp63.xml><?xml version="1.0" encoding="utf-8"?>
<formControlPr xmlns="http://schemas.microsoft.com/office/spreadsheetml/2009/9/main" objectType="Drop" dropStyle="combo" dx="22" fmlaLink="$D$193" fmlaRange="Auxiliar!$A$2:$A$7" noThreeD="1" sel="1" val="0"/>
</file>

<file path=xl/ctrlProps/ctrlProp64.xml><?xml version="1.0" encoding="utf-8"?>
<formControlPr xmlns="http://schemas.microsoft.com/office/spreadsheetml/2009/9/main" objectType="Drop" dropStyle="combo" dx="22" fmlaLink="$D$194" fmlaRange="Auxiliar!$A$2:$A$7" noThreeD="1" sel="1" val="0"/>
</file>

<file path=xl/ctrlProps/ctrlProp65.xml><?xml version="1.0" encoding="utf-8"?>
<formControlPr xmlns="http://schemas.microsoft.com/office/spreadsheetml/2009/9/main" objectType="Drop" dropStyle="combo" dx="22" fmlaLink="$D$195" fmlaRange="Auxiliar!$A$2:$A$7" noThreeD="1" sel="1" val="0"/>
</file>

<file path=xl/ctrlProps/ctrlProp66.xml><?xml version="1.0" encoding="utf-8"?>
<formControlPr xmlns="http://schemas.microsoft.com/office/spreadsheetml/2009/9/main" objectType="Drop" dropStyle="combo" dx="22" fmlaLink="$D$198" fmlaRange="Auxiliar!$A$2:$A$7" noThreeD="1" sel="1" val="0"/>
</file>

<file path=xl/ctrlProps/ctrlProp67.xml><?xml version="1.0" encoding="utf-8"?>
<formControlPr xmlns="http://schemas.microsoft.com/office/spreadsheetml/2009/9/main" objectType="Drop" dropStyle="combo" dx="22" fmlaLink="$D$199" fmlaRange="Auxiliar!$A$2:$A$7" noThreeD="1" sel="1" val="0"/>
</file>

<file path=xl/ctrlProps/ctrlProp68.xml><?xml version="1.0" encoding="utf-8"?>
<formControlPr xmlns="http://schemas.microsoft.com/office/spreadsheetml/2009/9/main" objectType="Drop" dropStyle="combo" dx="22" fmlaLink="$D$200" fmlaRange="Auxiliar!$A$2:$A$7" noThreeD="1" sel="1" val="0"/>
</file>

<file path=xl/ctrlProps/ctrlProp69.xml><?xml version="1.0" encoding="utf-8"?>
<formControlPr xmlns="http://schemas.microsoft.com/office/spreadsheetml/2009/9/main" objectType="Drop" dropStyle="combo" dx="22" fmlaLink="$D$204" fmlaRange="Auxiliar!$A$2:$A$7" noThreeD="1" sel="1" val="0"/>
</file>

<file path=xl/ctrlProps/ctrlProp7.xml><?xml version="1.0" encoding="utf-8"?>
<formControlPr xmlns="http://schemas.microsoft.com/office/spreadsheetml/2009/9/main" objectType="Drop" dropStyle="combo" dx="22" fmlaLink="$D$18" fmlaRange="Auxiliar!$A$2:$A$7" noThreeD="1" sel="1" val="0"/>
</file>

<file path=xl/ctrlProps/ctrlProp70.xml><?xml version="1.0" encoding="utf-8"?>
<formControlPr xmlns="http://schemas.microsoft.com/office/spreadsheetml/2009/9/main" objectType="Drop" dropStyle="combo" dx="22" fmlaLink="$D$205" fmlaRange="Auxiliar!$A$2:$A$7" noThreeD="1" sel="1" val="0"/>
</file>

<file path=xl/ctrlProps/ctrlProp71.xml><?xml version="1.0" encoding="utf-8"?>
<formControlPr xmlns="http://schemas.microsoft.com/office/spreadsheetml/2009/9/main" objectType="Drop" dropStyle="combo" dx="22" fmlaLink="$D$206" fmlaRange="Auxiliar!$A$2:$A$7" noThreeD="1" sel="1" val="0"/>
</file>

<file path=xl/ctrlProps/ctrlProp72.xml><?xml version="1.0" encoding="utf-8"?>
<formControlPr xmlns="http://schemas.microsoft.com/office/spreadsheetml/2009/9/main" objectType="Drop" dropStyle="combo" dx="22" fmlaLink="$D$207" fmlaRange="Auxiliar!$A$2:$A$7" noThreeD="1" sel="1" val="0"/>
</file>

<file path=xl/ctrlProps/ctrlProp73.xml><?xml version="1.0" encoding="utf-8"?>
<formControlPr xmlns="http://schemas.microsoft.com/office/spreadsheetml/2009/9/main" objectType="Drop" dropStyle="combo" dx="22" fmlaLink="$D$208" fmlaRange="Auxiliar!$A$2:$A$7" noThreeD="1" sel="1" val="0"/>
</file>

<file path=xl/ctrlProps/ctrlProp74.xml><?xml version="1.0" encoding="utf-8"?>
<formControlPr xmlns="http://schemas.microsoft.com/office/spreadsheetml/2009/9/main" objectType="Drop" dropStyle="combo" dx="22" fmlaLink="$D$209" fmlaRange="Auxiliar!$A$2:$A$7" noThreeD="1" sel="1" val="0"/>
</file>

<file path=xl/ctrlProps/ctrlProp75.xml><?xml version="1.0" encoding="utf-8"?>
<formControlPr xmlns="http://schemas.microsoft.com/office/spreadsheetml/2009/9/main" objectType="Drop" dropStyle="combo" dx="22" fmlaLink="$D$214" fmlaRange="Auxiliar!$A$2:$A$7" noThreeD="1" sel="1" val="0"/>
</file>

<file path=xl/ctrlProps/ctrlProp76.xml><?xml version="1.0" encoding="utf-8"?>
<formControlPr xmlns="http://schemas.microsoft.com/office/spreadsheetml/2009/9/main" objectType="Drop" dropStyle="combo" dx="22" fmlaLink="$D$215" fmlaRange="Auxiliar!$A$2:$A$7" noThreeD="1" sel="1" val="0"/>
</file>

<file path=xl/ctrlProps/ctrlProp77.xml><?xml version="1.0" encoding="utf-8"?>
<formControlPr xmlns="http://schemas.microsoft.com/office/spreadsheetml/2009/9/main" objectType="Drop" dropStyle="combo" dx="22" fmlaLink="$D$216" fmlaRange="Auxiliar!$A$2:$A$7" noThreeD="1" sel="1" val="0"/>
</file>

<file path=xl/ctrlProps/ctrlProp78.xml><?xml version="1.0" encoding="utf-8"?>
<formControlPr xmlns="http://schemas.microsoft.com/office/spreadsheetml/2009/9/main" objectType="Drop" dropStyle="combo" dx="22" fmlaLink="$D$217" fmlaRange="Auxiliar!$A$2:$A$7" noThreeD="1" sel="1" val="0"/>
</file>

<file path=xl/ctrlProps/ctrlProp79.xml><?xml version="1.0" encoding="utf-8"?>
<formControlPr xmlns="http://schemas.microsoft.com/office/spreadsheetml/2009/9/main" objectType="Drop" dropStyle="combo" dx="22" fmlaLink="$D$224" fmlaRange="Auxiliar!$A$2:$A$7" noThreeD="1" sel="1" val="0"/>
</file>

<file path=xl/ctrlProps/ctrlProp8.xml><?xml version="1.0" encoding="utf-8"?>
<formControlPr xmlns="http://schemas.microsoft.com/office/spreadsheetml/2009/9/main" objectType="Drop" dropStyle="combo" dx="22" fmlaLink="$D$19" fmlaRange="Auxiliar!$A$2:$A$7" noThreeD="1" sel="1" val="0"/>
</file>

<file path=xl/ctrlProps/ctrlProp80.xml><?xml version="1.0" encoding="utf-8"?>
<formControlPr xmlns="http://schemas.microsoft.com/office/spreadsheetml/2009/9/main" objectType="Drop" dropStyle="combo" dx="22" fmlaLink="$D$225" fmlaRange="Auxiliar!$A$2:$A$7" noThreeD="1" sel="1" val="0"/>
</file>

<file path=xl/ctrlProps/ctrlProp81.xml><?xml version="1.0" encoding="utf-8"?>
<formControlPr xmlns="http://schemas.microsoft.com/office/spreadsheetml/2009/9/main" objectType="Drop" dropStyle="combo" dx="22" fmlaLink="$D$226" fmlaRange="Auxiliar!$A$2:$A$7" noThreeD="1" sel="1" val="0"/>
</file>

<file path=xl/ctrlProps/ctrlProp82.xml><?xml version="1.0" encoding="utf-8"?>
<formControlPr xmlns="http://schemas.microsoft.com/office/spreadsheetml/2009/9/main" objectType="Drop" dropStyle="combo" dx="22" fmlaLink="$D$230" fmlaRange="Auxiliar!$A$2:$A$7" noThreeD="1" sel="1" val="0"/>
</file>

<file path=xl/ctrlProps/ctrlProp83.xml><?xml version="1.0" encoding="utf-8"?>
<formControlPr xmlns="http://schemas.microsoft.com/office/spreadsheetml/2009/9/main" objectType="Drop" dropStyle="combo" dx="22" fmlaLink="$D$231" fmlaRange="Auxiliar!$A$2:$A$7" noThreeD="1" sel="1" val="0"/>
</file>

<file path=xl/ctrlProps/ctrlProp84.xml><?xml version="1.0" encoding="utf-8"?>
<formControlPr xmlns="http://schemas.microsoft.com/office/spreadsheetml/2009/9/main" objectType="Drop" dropStyle="combo" dx="22" fmlaLink="$D$232" fmlaRange="Auxiliar!$A$2:$A$7" noThreeD="1" sel="1" val="0"/>
</file>

<file path=xl/ctrlProps/ctrlProp85.xml><?xml version="1.0" encoding="utf-8"?>
<formControlPr xmlns="http://schemas.microsoft.com/office/spreadsheetml/2009/9/main" objectType="Drop" dropStyle="combo" dx="22" fmlaLink="$D$233" fmlaRange="Auxiliar!$A$2:$A$7" noThreeD="1" sel="1" val="0"/>
</file>

<file path=xl/ctrlProps/ctrlProp86.xml><?xml version="1.0" encoding="utf-8"?>
<formControlPr xmlns="http://schemas.microsoft.com/office/spreadsheetml/2009/9/main" objectType="Drop" dropStyle="combo" dx="22" fmlaLink="$D$234" fmlaRange="Auxiliar!$A$2:$A$7" noThreeD="1" sel="1" val="0"/>
</file>

<file path=xl/ctrlProps/ctrlProp87.xml><?xml version="1.0" encoding="utf-8"?>
<formControlPr xmlns="http://schemas.microsoft.com/office/spreadsheetml/2009/9/main" objectType="Drop" dropStyle="combo" dx="22" fmlaLink="$D$235" fmlaRange="Auxiliar!$A$2:$A$7" noThreeD="1" sel="1" val="0"/>
</file>

<file path=xl/ctrlProps/ctrlProp88.xml><?xml version="1.0" encoding="utf-8"?>
<formControlPr xmlns="http://schemas.microsoft.com/office/spreadsheetml/2009/9/main" objectType="Drop" dropStyle="combo" dx="22" fmlaLink="$D$236" fmlaRange="Auxiliar!$A$2:$A$7" noThreeD="1" sel="1" val="0"/>
</file>

<file path=xl/ctrlProps/ctrlProp89.xml><?xml version="1.0" encoding="utf-8"?>
<formControlPr xmlns="http://schemas.microsoft.com/office/spreadsheetml/2009/9/main" objectType="Drop" dropStyle="combo" dx="22" fmlaLink="$D$237" fmlaRange="Auxiliar!$A$2:$A$7" noThreeD="1" sel="1" val="0"/>
</file>

<file path=xl/ctrlProps/ctrlProp9.xml><?xml version="1.0" encoding="utf-8"?>
<formControlPr xmlns="http://schemas.microsoft.com/office/spreadsheetml/2009/9/main" objectType="Drop" dropStyle="combo" dx="22" fmlaLink="$D$24" fmlaRange="Auxiliar!$A$2:$A$7" noThreeD="1" sel="1" val="0"/>
</file>

<file path=xl/ctrlProps/ctrlProp90.xml><?xml version="1.0" encoding="utf-8"?>
<formControlPr xmlns="http://schemas.microsoft.com/office/spreadsheetml/2009/9/main" objectType="Drop" dropStyle="combo" dx="22" fmlaLink="$D$238" fmlaRange="Auxiliar!$A$2:$A$7" noThreeD="1" sel="1" val="0"/>
</file>

<file path=xl/ctrlProps/ctrlProp91.xml><?xml version="1.0" encoding="utf-8"?>
<formControlPr xmlns="http://schemas.microsoft.com/office/spreadsheetml/2009/9/main" objectType="Drop" dropStyle="combo" dx="22" fmlaLink="$D$239" fmlaRange="Auxiliar!$A$2:$A$7" noThreeD="1" sel="1" val="0"/>
</file>

<file path=xl/ctrlProps/ctrlProp92.xml><?xml version="1.0" encoding="utf-8"?>
<formControlPr xmlns="http://schemas.microsoft.com/office/spreadsheetml/2009/9/main" objectType="Drop" dropStyle="combo" dx="22" fmlaLink="$D$240" fmlaRange="Auxiliar!$A$2:$A$7" noThreeD="1" sel="1" val="0"/>
</file>

<file path=xl/ctrlProps/ctrlProp93.xml><?xml version="1.0" encoding="utf-8"?>
<formControlPr xmlns="http://schemas.microsoft.com/office/spreadsheetml/2009/9/main" objectType="Drop" dropStyle="combo" dx="22" fmlaLink="$D$241" fmlaRange="Auxiliar!$A$2:$A$7" noThreeD="1" sel="1" val="0"/>
</file>

<file path=xl/ctrlProps/ctrlProp94.xml><?xml version="1.0" encoding="utf-8"?>
<formControlPr xmlns="http://schemas.microsoft.com/office/spreadsheetml/2009/9/main" objectType="Drop" dropStyle="combo" dx="22" fmlaLink="$D$242" fmlaRange="Auxiliar!$A$2:$A$7" noThreeD="1" sel="1" val="0"/>
</file>

<file path=xl/ctrlProps/ctrlProp95.xml><?xml version="1.0" encoding="utf-8"?>
<formControlPr xmlns="http://schemas.microsoft.com/office/spreadsheetml/2009/9/main" objectType="Drop" dropStyle="combo" dx="22" fmlaLink="$D$243" fmlaRange="Auxiliar!$A$2:$A$7" noThreeD="1" sel="1" val="0"/>
</file>

<file path=xl/ctrlProps/ctrlProp96.xml><?xml version="1.0" encoding="utf-8"?>
<formControlPr xmlns="http://schemas.microsoft.com/office/spreadsheetml/2009/9/main" objectType="Drop" dropStyle="combo" dx="22" fmlaLink="$D$250" fmlaRange="Auxiliar!$A$2:$A$7" noThreeD="1" sel="1" val="0"/>
</file>

<file path=xl/ctrlProps/ctrlProp97.xml><?xml version="1.0" encoding="utf-8"?>
<formControlPr xmlns="http://schemas.microsoft.com/office/spreadsheetml/2009/9/main" objectType="Drop" dropStyle="combo" dx="22" fmlaLink="$D$251" fmlaRange="Auxiliar!$A$2:$A$7" noThreeD="1" sel="1" val="0"/>
</file>

<file path=xl/ctrlProps/ctrlProp98.xml><?xml version="1.0" encoding="utf-8"?>
<formControlPr xmlns="http://schemas.microsoft.com/office/spreadsheetml/2009/9/main" objectType="Drop" dropStyle="combo" dx="22" fmlaLink="$D$252" fmlaRange="Auxiliar!$A$2:$A$7" noThreeD="1" sel="1" val="0"/>
</file>

<file path=xl/ctrlProps/ctrlProp99.xml><?xml version="1.0" encoding="utf-8"?>
<formControlPr xmlns="http://schemas.microsoft.com/office/spreadsheetml/2009/9/main" objectType="Drop" dropStyle="combo" dx="22" fmlaLink="$D$253" fmlaRange="Auxiliar!$A$2:$A$7" noThreeD="1" sel="1" val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9" Type="http://schemas.openxmlformats.org/officeDocument/2006/relationships/ctrlProp" Target="../ctrlProps/ctrlProp86.xml" /><Relationship Id="rId147" Type="http://schemas.openxmlformats.org/officeDocument/2006/relationships/ctrlProp" Target="../ctrlProps/ctrlProp144.xml" /><Relationship Id="rId22" Type="http://schemas.openxmlformats.org/officeDocument/2006/relationships/ctrlProp" Target="../ctrlProps/ctrlProp19.xml" /><Relationship Id="rId33" Type="http://schemas.openxmlformats.org/officeDocument/2006/relationships/ctrlProp" Target="../ctrlProps/ctrlProp30.xml" /><Relationship Id="rId138" Type="http://schemas.openxmlformats.org/officeDocument/2006/relationships/ctrlProp" Target="../ctrlProps/ctrlProp135.xml" /><Relationship Id="rId139" Type="http://schemas.openxmlformats.org/officeDocument/2006/relationships/ctrlProp" Target="../ctrlProps/ctrlProp136.xml" /><Relationship Id="rId88" Type="http://schemas.openxmlformats.org/officeDocument/2006/relationships/ctrlProp" Target="../ctrlProps/ctrlProp85.xml" /><Relationship Id="rId117" Type="http://schemas.openxmlformats.org/officeDocument/2006/relationships/ctrlProp" Target="../ctrlProps/ctrlProp114.xml" /><Relationship Id="rId6" Type="http://schemas.openxmlformats.org/officeDocument/2006/relationships/ctrlProp" Target="../ctrlProps/ctrlProp3.xml" /><Relationship Id="rId135" Type="http://schemas.openxmlformats.org/officeDocument/2006/relationships/ctrlProp" Target="../ctrlProps/ctrlProp132.xml" /><Relationship Id="rId8" Type="http://schemas.openxmlformats.org/officeDocument/2006/relationships/ctrlProp" Target="../ctrlProps/ctrlProp5.xml" /><Relationship Id="rId128" Type="http://schemas.openxmlformats.org/officeDocument/2006/relationships/ctrlProp" Target="../ctrlProps/ctrlProp125.xml" /><Relationship Id="rId34" Type="http://schemas.openxmlformats.org/officeDocument/2006/relationships/ctrlProp" Target="../ctrlProps/ctrlProp31.xml" /><Relationship Id="rId32" Type="http://schemas.openxmlformats.org/officeDocument/2006/relationships/ctrlProp" Target="../ctrlProps/ctrlProp29.xml" /><Relationship Id="rId77" Type="http://schemas.openxmlformats.org/officeDocument/2006/relationships/ctrlProp" Target="../ctrlProps/ctrlProp74.xml" /><Relationship Id="rId86" Type="http://schemas.openxmlformats.org/officeDocument/2006/relationships/ctrlProp" Target="../ctrlProps/ctrlProp83.xml" /><Relationship Id="rId158" Type="http://schemas.openxmlformats.org/officeDocument/2006/relationships/ctrlProp" Target="../ctrlProps/ctrlProp155.xml" /><Relationship Id="rId145" Type="http://schemas.openxmlformats.org/officeDocument/2006/relationships/ctrlProp" Target="../ctrlProps/ctrlProp142.xml" /><Relationship Id="rId85" Type="http://schemas.openxmlformats.org/officeDocument/2006/relationships/ctrlProp" Target="../ctrlProps/ctrlProp82.xml" /><Relationship Id="rId144" Type="http://schemas.openxmlformats.org/officeDocument/2006/relationships/ctrlProp" Target="../ctrlProps/ctrlProp141.xml" /><Relationship Id="rId9" Type="http://schemas.openxmlformats.org/officeDocument/2006/relationships/ctrlProp" Target="../ctrlProps/ctrlProp6.xml" /><Relationship Id="rId101" Type="http://schemas.openxmlformats.org/officeDocument/2006/relationships/ctrlProp" Target="../ctrlProps/ctrlProp98.xml" /><Relationship Id="rId141" Type="http://schemas.openxmlformats.org/officeDocument/2006/relationships/ctrlProp" Target="../ctrlProps/ctrlProp138.xml" /><Relationship Id="rId63" Type="http://schemas.openxmlformats.org/officeDocument/2006/relationships/ctrlProp" Target="../ctrlProps/ctrlProp60.xml" /><Relationship Id="rId19" Type="http://schemas.openxmlformats.org/officeDocument/2006/relationships/ctrlProp" Target="../ctrlProps/ctrlProp16.xml" /><Relationship Id="rId14" Type="http://schemas.openxmlformats.org/officeDocument/2006/relationships/ctrlProp" Target="../ctrlProps/ctrlProp11.xml" /><Relationship Id="rId70" Type="http://schemas.openxmlformats.org/officeDocument/2006/relationships/ctrlProp" Target="../ctrlProps/ctrlProp67.xml" /><Relationship Id="rId104" Type="http://schemas.openxmlformats.org/officeDocument/2006/relationships/ctrlProp" Target="../ctrlProps/ctrlProp101.xml" /><Relationship Id="rId95" Type="http://schemas.openxmlformats.org/officeDocument/2006/relationships/ctrlProp" Target="../ctrlProps/ctrlProp92.xml" /><Relationship Id="rId176" Type="http://schemas.openxmlformats.org/officeDocument/2006/relationships/ctrlProp" Target="../ctrlProps/ctrlProp173.xml" /><Relationship Id="rId80" Type="http://schemas.openxmlformats.org/officeDocument/2006/relationships/ctrlProp" Target="../ctrlProps/ctrlProp77.xml" /><Relationship Id="rId12" Type="http://schemas.openxmlformats.org/officeDocument/2006/relationships/ctrlProp" Target="../ctrlProps/ctrlProp9.xml" /><Relationship Id="rId165" Type="http://schemas.openxmlformats.org/officeDocument/2006/relationships/ctrlProp" Target="../ctrlProps/ctrlProp162.xml" /><Relationship Id="rId156" Type="http://schemas.openxmlformats.org/officeDocument/2006/relationships/ctrlProp" Target="../ctrlProps/ctrlProp153.xml" /><Relationship Id="rId125" Type="http://schemas.openxmlformats.org/officeDocument/2006/relationships/ctrlProp" Target="../ctrlProps/ctrlProp122.xml" /><Relationship Id="rId82" Type="http://schemas.openxmlformats.org/officeDocument/2006/relationships/ctrlProp" Target="../ctrlProps/ctrlProp79.xml" /><Relationship Id="rId106" Type="http://schemas.openxmlformats.org/officeDocument/2006/relationships/ctrlProp" Target="../ctrlProps/ctrlProp103.xml" /><Relationship Id="rId168" Type="http://schemas.openxmlformats.org/officeDocument/2006/relationships/ctrlProp" Target="../ctrlProps/ctrlProp165.xml" /><Relationship Id="rId54" Type="http://schemas.openxmlformats.org/officeDocument/2006/relationships/ctrlProp" Target="../ctrlProps/ctrlProp51.xml" /><Relationship Id="rId31" Type="http://schemas.openxmlformats.org/officeDocument/2006/relationships/ctrlProp" Target="../ctrlProps/ctrlProp28.xml" /><Relationship Id="rId130" Type="http://schemas.openxmlformats.org/officeDocument/2006/relationships/ctrlProp" Target="../ctrlProps/ctrlProp127.xml" /><Relationship Id="rId7" Type="http://schemas.openxmlformats.org/officeDocument/2006/relationships/ctrlProp" Target="../ctrlProps/ctrlProp4.xml" /><Relationship Id="rId142" Type="http://schemas.openxmlformats.org/officeDocument/2006/relationships/ctrlProp" Target="../ctrlProps/ctrlProp139.xml" /><Relationship Id="rId48" Type="http://schemas.openxmlformats.org/officeDocument/2006/relationships/ctrlProp" Target="../ctrlProps/ctrlProp45.xml" /><Relationship Id="rId123" Type="http://schemas.openxmlformats.org/officeDocument/2006/relationships/ctrlProp" Target="../ctrlProps/ctrlProp120.xml" /><Relationship Id="rId120" Type="http://schemas.openxmlformats.org/officeDocument/2006/relationships/ctrlProp" Target="../ctrlProps/ctrlProp117.xml" /><Relationship Id="rId136" Type="http://schemas.openxmlformats.org/officeDocument/2006/relationships/ctrlProp" Target="../ctrlProps/ctrlProp133.xml" /><Relationship Id="rId115" Type="http://schemas.openxmlformats.org/officeDocument/2006/relationships/ctrlProp" Target="../ctrlProps/ctrlProp112.xml" /><Relationship Id="rId5" Type="http://schemas.openxmlformats.org/officeDocument/2006/relationships/ctrlProp" Target="../ctrlProps/ctrlProp2.xml" /><Relationship Id="rId44" Type="http://schemas.openxmlformats.org/officeDocument/2006/relationships/ctrlProp" Target="../ctrlProps/ctrlProp41.xml" /><Relationship Id="rId59" Type="http://schemas.openxmlformats.org/officeDocument/2006/relationships/ctrlProp" Target="../ctrlProps/ctrlProp56.xml" /><Relationship Id="rId78" Type="http://schemas.openxmlformats.org/officeDocument/2006/relationships/ctrlProp" Target="../ctrlProps/ctrlProp75.xml" /><Relationship Id="rId137" Type="http://schemas.openxmlformats.org/officeDocument/2006/relationships/ctrlProp" Target="../ctrlProps/ctrlProp134.xml" /><Relationship Id="rId110" Type="http://schemas.openxmlformats.org/officeDocument/2006/relationships/ctrlProp" Target="../ctrlProps/ctrlProp107.xml" /><Relationship Id="rId155" Type="http://schemas.openxmlformats.org/officeDocument/2006/relationships/ctrlProp" Target="../ctrlProps/ctrlProp152.xml" /><Relationship Id="rId42" Type="http://schemas.openxmlformats.org/officeDocument/2006/relationships/ctrlProp" Target="../ctrlProps/ctrlProp39.xml" /><Relationship Id="rId4" Type="http://schemas.openxmlformats.org/officeDocument/2006/relationships/ctrlProp" Target="../ctrlProps/ctrlProp1.xml" /><Relationship Id="rId109" Type="http://schemas.openxmlformats.org/officeDocument/2006/relationships/ctrlProp" Target="../ctrlProps/ctrlProp106.xml" /><Relationship Id="rId40" Type="http://schemas.openxmlformats.org/officeDocument/2006/relationships/ctrlProp" Target="../ctrlProps/ctrlProp37.xml" /><Relationship Id="rId133" Type="http://schemas.openxmlformats.org/officeDocument/2006/relationships/ctrlProp" Target="../ctrlProps/ctrlProp130.xml" /><Relationship Id="rId81" Type="http://schemas.openxmlformats.org/officeDocument/2006/relationships/ctrlProp" Target="../ctrlProps/ctrlProp78.xml" /><Relationship Id="rId159" Type="http://schemas.openxmlformats.org/officeDocument/2006/relationships/ctrlProp" Target="../ctrlProps/ctrlProp156.xml" /><Relationship Id="rId163" Type="http://schemas.openxmlformats.org/officeDocument/2006/relationships/ctrlProp" Target="../ctrlProps/ctrlProp160.xml" /><Relationship Id="rId57" Type="http://schemas.openxmlformats.org/officeDocument/2006/relationships/ctrlProp" Target="../ctrlProps/ctrlProp54.xml" /><Relationship Id="rId18" Type="http://schemas.openxmlformats.org/officeDocument/2006/relationships/ctrlProp" Target="../ctrlProps/ctrlProp15.xml" /><Relationship Id="rId49" Type="http://schemas.openxmlformats.org/officeDocument/2006/relationships/ctrlProp" Target="../ctrlProps/ctrlProp46.xml" /><Relationship Id="rId96" Type="http://schemas.openxmlformats.org/officeDocument/2006/relationships/ctrlProp" Target="../ctrlProps/ctrlProp93.xml" /><Relationship Id="rId151" Type="http://schemas.openxmlformats.org/officeDocument/2006/relationships/ctrlProp" Target="../ctrlProps/ctrlProp148.xml" /><Relationship Id="rId92" Type="http://schemas.openxmlformats.org/officeDocument/2006/relationships/ctrlProp" Target="../ctrlProps/ctrlProp89.xml" /><Relationship Id="rId72" Type="http://schemas.openxmlformats.org/officeDocument/2006/relationships/ctrlProp" Target="../ctrlProps/ctrlProp69.xml" /><Relationship Id="rId46" Type="http://schemas.openxmlformats.org/officeDocument/2006/relationships/ctrlProp" Target="../ctrlProps/ctrlProp43.xml" /><Relationship Id="rId171" Type="http://schemas.openxmlformats.org/officeDocument/2006/relationships/ctrlProp" Target="../ctrlProps/ctrlProp168.xml" /><Relationship Id="rId154" Type="http://schemas.openxmlformats.org/officeDocument/2006/relationships/ctrlProp" Target="../ctrlProps/ctrlProp151.xml" /><Relationship Id="rId174" Type="http://schemas.openxmlformats.org/officeDocument/2006/relationships/ctrlProp" Target="../ctrlProps/ctrlProp171.xml" /><Relationship Id="rId134" Type="http://schemas.openxmlformats.org/officeDocument/2006/relationships/ctrlProp" Target="../ctrlProps/ctrlProp131.xml" /><Relationship Id="rId64" Type="http://schemas.openxmlformats.org/officeDocument/2006/relationships/ctrlProp" Target="../ctrlProps/ctrlProp61.xml" /><Relationship Id="rId111" Type="http://schemas.openxmlformats.org/officeDocument/2006/relationships/ctrlProp" Target="../ctrlProps/ctrlProp108.xml" /><Relationship Id="rId25" Type="http://schemas.openxmlformats.org/officeDocument/2006/relationships/ctrlProp" Target="../ctrlProps/ctrlProp22.xml" /><Relationship Id="rId83" Type="http://schemas.openxmlformats.org/officeDocument/2006/relationships/ctrlProp" Target="../ctrlProps/ctrlProp80.xml" /><Relationship Id="rId105" Type="http://schemas.openxmlformats.org/officeDocument/2006/relationships/ctrlProp" Target="../ctrlProps/ctrlProp102.xml" /><Relationship Id="rId124" Type="http://schemas.openxmlformats.org/officeDocument/2006/relationships/ctrlProp" Target="../ctrlProps/ctrlProp121.xml" /><Relationship Id="rId27" Type="http://schemas.openxmlformats.org/officeDocument/2006/relationships/ctrlProp" Target="../ctrlProps/ctrlProp24.xml" /><Relationship Id="rId45" Type="http://schemas.openxmlformats.org/officeDocument/2006/relationships/ctrlProp" Target="../ctrlProps/ctrlProp42.xml" /><Relationship Id="rId162" Type="http://schemas.openxmlformats.org/officeDocument/2006/relationships/ctrlProp" Target="../ctrlProps/ctrlProp159.xml" /><Relationship Id="rId16" Type="http://schemas.openxmlformats.org/officeDocument/2006/relationships/ctrlProp" Target="../ctrlProps/ctrlProp13.xml" /><Relationship Id="rId75" Type="http://schemas.openxmlformats.org/officeDocument/2006/relationships/ctrlProp" Target="../ctrlProps/ctrlProp72.xml" /><Relationship Id="rId17" Type="http://schemas.openxmlformats.org/officeDocument/2006/relationships/ctrlProp" Target="../ctrlProps/ctrlProp14.xml" /><Relationship Id="rId56" Type="http://schemas.openxmlformats.org/officeDocument/2006/relationships/ctrlProp" Target="../ctrlProps/ctrlProp53.xml" /><Relationship Id="rId20" Type="http://schemas.openxmlformats.org/officeDocument/2006/relationships/ctrlProp" Target="../ctrlProps/ctrlProp17.xml" /><Relationship Id="rId132" Type="http://schemas.openxmlformats.org/officeDocument/2006/relationships/ctrlProp" Target="../ctrlProps/ctrlProp129.xml" /><Relationship Id="rId152" Type="http://schemas.openxmlformats.org/officeDocument/2006/relationships/ctrlProp" Target="../ctrlProps/ctrlProp149.xml" /><Relationship Id="rId43" Type="http://schemas.openxmlformats.org/officeDocument/2006/relationships/ctrlProp" Target="../ctrlProps/ctrlProp40.xml" /><Relationship Id="rId129" Type="http://schemas.openxmlformats.org/officeDocument/2006/relationships/ctrlProp" Target="../ctrlProps/ctrlProp126.xml" /><Relationship Id="rId66" Type="http://schemas.openxmlformats.org/officeDocument/2006/relationships/ctrlProp" Target="../ctrlProps/ctrlProp63.xml" /><Relationship Id="rId140" Type="http://schemas.openxmlformats.org/officeDocument/2006/relationships/ctrlProp" Target="../ctrlProps/ctrlProp137.xml" /><Relationship Id="rId58" Type="http://schemas.openxmlformats.org/officeDocument/2006/relationships/ctrlProp" Target="../ctrlProps/ctrlProp55.xml" /><Relationship Id="rId55" Type="http://schemas.openxmlformats.org/officeDocument/2006/relationships/ctrlProp" Target="../ctrlProps/ctrlProp52.xml" /><Relationship Id="rId97" Type="http://schemas.openxmlformats.org/officeDocument/2006/relationships/ctrlProp" Target="../ctrlProps/ctrlProp94.xml" /><Relationship Id="rId103" Type="http://schemas.openxmlformats.org/officeDocument/2006/relationships/ctrlProp" Target="../ctrlProps/ctrlProp100.xml" /><Relationship Id="rId37" Type="http://schemas.openxmlformats.org/officeDocument/2006/relationships/ctrlProp" Target="../ctrlProps/ctrlProp34.xml" /><Relationship Id="rId170" Type="http://schemas.openxmlformats.org/officeDocument/2006/relationships/ctrlProp" Target="../ctrlProps/ctrlProp167.xml" /><Relationship Id="rId41" Type="http://schemas.openxmlformats.org/officeDocument/2006/relationships/ctrlProp" Target="../ctrlProps/ctrlProp38.xml" /><Relationship Id="rId148" Type="http://schemas.openxmlformats.org/officeDocument/2006/relationships/ctrlProp" Target="../ctrlProps/ctrlProp145.xml" /><Relationship Id="rId52" Type="http://schemas.openxmlformats.org/officeDocument/2006/relationships/ctrlProp" Target="../ctrlProps/ctrlProp49.xml" /><Relationship Id="rId30" Type="http://schemas.openxmlformats.org/officeDocument/2006/relationships/ctrlProp" Target="../ctrlProps/ctrlProp27.xml" /><Relationship Id="rId61" Type="http://schemas.openxmlformats.org/officeDocument/2006/relationships/ctrlProp" Target="../ctrlProps/ctrlProp58.xml" /><Relationship Id="rId175" Type="http://schemas.openxmlformats.org/officeDocument/2006/relationships/ctrlProp" Target="../ctrlProps/ctrlProp172.xml" /><Relationship Id="rId149" Type="http://schemas.openxmlformats.org/officeDocument/2006/relationships/ctrlProp" Target="../ctrlProps/ctrlProp146.xml" /><Relationship Id="rId62" Type="http://schemas.openxmlformats.org/officeDocument/2006/relationships/ctrlProp" Target="../ctrlProps/ctrlProp59.xml" /><Relationship Id="rId15" Type="http://schemas.openxmlformats.org/officeDocument/2006/relationships/ctrlProp" Target="../ctrlProps/ctrlProp12.xml" /><Relationship Id="rId166" Type="http://schemas.openxmlformats.org/officeDocument/2006/relationships/ctrlProp" Target="../ctrlProps/ctrlProp163.xml" /><Relationship Id="rId68" Type="http://schemas.openxmlformats.org/officeDocument/2006/relationships/ctrlProp" Target="../ctrlProps/ctrlProp65.xml" /><Relationship Id="rId65" Type="http://schemas.openxmlformats.org/officeDocument/2006/relationships/ctrlProp" Target="../ctrlProps/ctrlProp62.xml" /><Relationship Id="rId51" Type="http://schemas.openxmlformats.org/officeDocument/2006/relationships/ctrlProp" Target="../ctrlProps/ctrlProp48.xml" /><Relationship Id="rId94" Type="http://schemas.openxmlformats.org/officeDocument/2006/relationships/ctrlProp" Target="../ctrlProps/ctrlProp91.xml" /><Relationship Id="rId23" Type="http://schemas.openxmlformats.org/officeDocument/2006/relationships/ctrlProp" Target="../ctrlProps/ctrlProp20.xml" /><Relationship Id="rId29" Type="http://schemas.openxmlformats.org/officeDocument/2006/relationships/ctrlProp" Target="../ctrlProps/ctrlProp26.xml" /><Relationship Id="rId74" Type="http://schemas.openxmlformats.org/officeDocument/2006/relationships/ctrlProp" Target="../ctrlProps/ctrlProp71.xml" /><Relationship Id="rId36" Type="http://schemas.openxmlformats.org/officeDocument/2006/relationships/ctrlProp" Target="../ctrlProps/ctrlProp33.xml" /><Relationship Id="rId116" Type="http://schemas.openxmlformats.org/officeDocument/2006/relationships/ctrlProp" Target="../ctrlProps/ctrlProp113.xml" /><Relationship Id="rId121" Type="http://schemas.openxmlformats.org/officeDocument/2006/relationships/ctrlProp" Target="../ctrlProps/ctrlProp118.xml" /><Relationship Id="rId93" Type="http://schemas.openxmlformats.org/officeDocument/2006/relationships/ctrlProp" Target="../ctrlProps/ctrlProp90.xml" /><Relationship Id="rId114" Type="http://schemas.openxmlformats.org/officeDocument/2006/relationships/ctrlProp" Target="../ctrlProps/ctrlProp111.xml" /><Relationship Id="rId47" Type="http://schemas.openxmlformats.org/officeDocument/2006/relationships/ctrlProp" Target="../ctrlProps/ctrlProp44.xml" /><Relationship Id="rId71" Type="http://schemas.openxmlformats.org/officeDocument/2006/relationships/ctrlProp" Target="../ctrlProps/ctrlProp68.xml" /><Relationship Id="rId50" Type="http://schemas.openxmlformats.org/officeDocument/2006/relationships/ctrlProp" Target="../ctrlProps/ctrlProp47.xml" /><Relationship Id="rId102" Type="http://schemas.openxmlformats.org/officeDocument/2006/relationships/ctrlProp" Target="../ctrlProps/ctrlProp99.xml" /><Relationship Id="rId119" Type="http://schemas.openxmlformats.org/officeDocument/2006/relationships/ctrlProp" Target="../ctrlProps/ctrlProp116.xml" /><Relationship Id="rId126" Type="http://schemas.openxmlformats.org/officeDocument/2006/relationships/ctrlProp" Target="../ctrlProps/ctrlProp123.xml" /><Relationship Id="rId11" Type="http://schemas.openxmlformats.org/officeDocument/2006/relationships/ctrlProp" Target="../ctrlProps/ctrlProp8.xml" /><Relationship Id="rId112" Type="http://schemas.openxmlformats.org/officeDocument/2006/relationships/ctrlProp" Target="../ctrlProps/ctrlProp109.xml" /><Relationship Id="rId169" Type="http://schemas.openxmlformats.org/officeDocument/2006/relationships/ctrlProp" Target="../ctrlProps/ctrlProp166.xml" /><Relationship Id="rId28" Type="http://schemas.openxmlformats.org/officeDocument/2006/relationships/ctrlProp" Target="../ctrlProps/ctrlProp25.xml" /><Relationship Id="rId21" Type="http://schemas.openxmlformats.org/officeDocument/2006/relationships/ctrlProp" Target="../ctrlProps/ctrlProp18.xml" /><Relationship Id="rId122" Type="http://schemas.openxmlformats.org/officeDocument/2006/relationships/ctrlProp" Target="../ctrlProps/ctrlProp119.xml" /><Relationship Id="rId164" Type="http://schemas.openxmlformats.org/officeDocument/2006/relationships/ctrlProp" Target="../ctrlProps/ctrlProp161.xml" /><Relationship Id="rId131" Type="http://schemas.openxmlformats.org/officeDocument/2006/relationships/ctrlProp" Target="../ctrlProps/ctrlProp128.xml" /><Relationship Id="rId150" Type="http://schemas.openxmlformats.org/officeDocument/2006/relationships/ctrlProp" Target="../ctrlProps/ctrlProp147.xml" /><Relationship Id="rId73" Type="http://schemas.openxmlformats.org/officeDocument/2006/relationships/ctrlProp" Target="../ctrlProps/ctrlProp70.xml" /><Relationship Id="rId87" Type="http://schemas.openxmlformats.org/officeDocument/2006/relationships/ctrlProp" Target="../ctrlProps/ctrlProp84.xml" /><Relationship Id="rId84" Type="http://schemas.openxmlformats.org/officeDocument/2006/relationships/ctrlProp" Target="../ctrlProps/ctrlProp81.xml" /><Relationship Id="rId24" Type="http://schemas.openxmlformats.org/officeDocument/2006/relationships/ctrlProp" Target="../ctrlProps/ctrlProp21.xml" /><Relationship Id="rId98" Type="http://schemas.openxmlformats.org/officeDocument/2006/relationships/ctrlProp" Target="../ctrlProps/ctrlProp95.xml" /><Relationship Id="rId167" Type="http://schemas.openxmlformats.org/officeDocument/2006/relationships/ctrlProp" Target="../ctrlProps/ctrlProp164.xml" /><Relationship Id="rId38" Type="http://schemas.openxmlformats.org/officeDocument/2006/relationships/ctrlProp" Target="../ctrlProps/ctrlProp35.xml" /><Relationship Id="rId91" Type="http://schemas.openxmlformats.org/officeDocument/2006/relationships/ctrlProp" Target="../ctrlProps/ctrlProp88.xml" /><Relationship Id="rId60" Type="http://schemas.openxmlformats.org/officeDocument/2006/relationships/ctrlProp" Target="../ctrlProps/ctrlProp57.xml" /><Relationship Id="rId172" Type="http://schemas.openxmlformats.org/officeDocument/2006/relationships/ctrlProp" Target="../ctrlProps/ctrlProp169.xml" /><Relationship Id="rId143" Type="http://schemas.openxmlformats.org/officeDocument/2006/relationships/ctrlProp" Target="../ctrlProps/ctrlProp140.xml" /><Relationship Id="rId35" Type="http://schemas.openxmlformats.org/officeDocument/2006/relationships/ctrlProp" Target="../ctrlProps/ctrlProp32.xml" /><Relationship Id="rId76" Type="http://schemas.openxmlformats.org/officeDocument/2006/relationships/ctrlProp" Target="../ctrlProps/ctrlProp73.xml" /><Relationship Id="rId113" Type="http://schemas.openxmlformats.org/officeDocument/2006/relationships/ctrlProp" Target="../ctrlProps/ctrlProp110.xml" /><Relationship Id="rId108" Type="http://schemas.openxmlformats.org/officeDocument/2006/relationships/ctrlProp" Target="../ctrlProps/ctrlProp105.xml" /><Relationship Id="rId153" Type="http://schemas.openxmlformats.org/officeDocument/2006/relationships/ctrlProp" Target="../ctrlProps/ctrlProp150.xml" /><Relationship Id="rId146" Type="http://schemas.openxmlformats.org/officeDocument/2006/relationships/ctrlProp" Target="../ctrlProps/ctrlProp143.xml" /><Relationship Id="rId79" Type="http://schemas.openxmlformats.org/officeDocument/2006/relationships/ctrlProp" Target="../ctrlProps/ctrlProp76.xml" /><Relationship Id="rId173" Type="http://schemas.openxmlformats.org/officeDocument/2006/relationships/ctrlProp" Target="../ctrlProps/ctrlProp170.xml" /><Relationship Id="rId90" Type="http://schemas.openxmlformats.org/officeDocument/2006/relationships/ctrlProp" Target="../ctrlProps/ctrlProp87.xml" /><Relationship Id="rId157" Type="http://schemas.openxmlformats.org/officeDocument/2006/relationships/ctrlProp" Target="../ctrlProps/ctrlProp154.xml" /><Relationship Id="rId13" Type="http://schemas.openxmlformats.org/officeDocument/2006/relationships/ctrlProp" Target="../ctrlProps/ctrlProp10.xml" /><Relationship Id="rId10" Type="http://schemas.openxmlformats.org/officeDocument/2006/relationships/ctrlProp" Target="../ctrlProps/ctrlProp7.xml" /><Relationship Id="rId127" Type="http://schemas.openxmlformats.org/officeDocument/2006/relationships/ctrlProp" Target="../ctrlProps/ctrlProp124.xml" /><Relationship Id="rId26" Type="http://schemas.openxmlformats.org/officeDocument/2006/relationships/ctrlProp" Target="../ctrlProps/ctrlProp23.xml" /><Relationship Id="rId118" Type="http://schemas.openxmlformats.org/officeDocument/2006/relationships/ctrlProp" Target="../ctrlProps/ctrlProp115.xml" /><Relationship Id="rId99" Type="http://schemas.openxmlformats.org/officeDocument/2006/relationships/ctrlProp" Target="../ctrlProps/ctrlProp96.xml" /><Relationship Id="rId69" Type="http://schemas.openxmlformats.org/officeDocument/2006/relationships/ctrlProp" Target="../ctrlProps/ctrlProp66.xml" /><Relationship Id="rId39" Type="http://schemas.openxmlformats.org/officeDocument/2006/relationships/ctrlProp" Target="../ctrlProps/ctrlProp36.xml" /><Relationship Id="rId161" Type="http://schemas.openxmlformats.org/officeDocument/2006/relationships/ctrlProp" Target="../ctrlProps/ctrlProp158.xml" /><Relationship Id="rId107" Type="http://schemas.openxmlformats.org/officeDocument/2006/relationships/ctrlProp" Target="../ctrlProps/ctrlProp104.xml" /><Relationship Id="rId67" Type="http://schemas.openxmlformats.org/officeDocument/2006/relationships/ctrlProp" Target="../ctrlProps/ctrlProp64.xml" /><Relationship Id="rId100" Type="http://schemas.openxmlformats.org/officeDocument/2006/relationships/ctrlProp" Target="../ctrlProps/ctrlProp97.xml" /><Relationship Id="rId160" Type="http://schemas.openxmlformats.org/officeDocument/2006/relationships/ctrlProp" Target="../ctrlProps/ctrlProp157.xml" /><Relationship Id="rId53" Type="http://schemas.openxmlformats.org/officeDocument/2006/relationships/ctrlProp" Target="../ctrlProps/ctrlProp50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428"/>
  <sheetViews>
    <sheetView tabSelected="1" workbookViewId="0" topLeftCell="A365">
      <selection activeCell="C370" sqref="C370"/>
    </sheetView>
  </sheetViews>
  <sheetFormatPr defaultColWidth="9.140625" defaultRowHeight="15" thickBottom="1"/>
  <cols>
    <col min="1" max="1" width="14.8515625" style="102" customWidth="1"/>
    <col min="2" max="2" width="76.00390625" style="102" customWidth="1"/>
    <col min="3" max="3" width="22.57421875" style="102" customWidth="1"/>
    <col min="4" max="4" width="10.8515625" style="102" hidden="1" customWidth="1"/>
    <col min="5" max="5" width="15.00390625" style="102" bestFit="1" customWidth="1"/>
    <col min="6" max="6" width="18.00390625" style="102" customWidth="1"/>
    <col min="7" max="7" width="16.28125" style="1" bestFit="1" customWidth="1"/>
    <col min="8" max="33" width="9.140625" style="2" customWidth="1"/>
    <col min="34" max="16384" width="9.140625" style="99" customWidth="1"/>
  </cols>
  <sheetData>
    <row r="1" spans="1:108" ht="15" thickBot="1">
      <c r="A1" s="203" t="s">
        <v>286</v>
      </c>
      <c r="B1" s="203"/>
      <c r="C1" s="203"/>
      <c r="D1" s="203"/>
      <c r="E1" s="203"/>
      <c r="F1" s="203"/>
      <c r="G1" s="87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8"/>
    </row>
    <row r="2" spans="1:108" ht="15" thickBot="1">
      <c r="A2" s="203"/>
      <c r="B2" s="203"/>
      <c r="C2" s="203"/>
      <c r="D2" s="203"/>
      <c r="E2" s="203"/>
      <c r="F2" s="203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1"/>
    </row>
    <row r="3" spans="1:108" ht="48.75" customHeight="1" thickBot="1">
      <c r="A3" s="204" t="s">
        <v>287</v>
      </c>
      <c r="B3" s="205"/>
      <c r="C3" s="205"/>
      <c r="D3" s="205"/>
      <c r="E3" s="205"/>
      <c r="F3" s="205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1"/>
    </row>
    <row r="4" spans="1:108" ht="26.25" customHeight="1" thickBot="1">
      <c r="A4" s="207" t="s">
        <v>529</v>
      </c>
      <c r="B4" s="208"/>
      <c r="C4" s="208"/>
      <c r="D4" s="208"/>
      <c r="E4" s="208"/>
      <c r="F4" s="209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1"/>
    </row>
    <row r="5" spans="1:108" ht="24.75" customHeight="1" thickBot="1">
      <c r="A5" s="192" t="s">
        <v>46</v>
      </c>
      <c r="B5" s="192"/>
      <c r="C5" s="192"/>
      <c r="D5" s="192"/>
      <c r="E5" s="192"/>
      <c r="F5" s="192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1"/>
    </row>
    <row r="6" spans="1:108" s="124" customFormat="1" ht="15" thickBot="1">
      <c r="A6" s="66" t="s">
        <v>0</v>
      </c>
      <c r="B6" s="6" t="s">
        <v>78</v>
      </c>
      <c r="C6" s="7" t="s">
        <v>13</v>
      </c>
      <c r="D6" s="33"/>
      <c r="E6" s="33" t="s">
        <v>58</v>
      </c>
      <c r="F6" s="33" t="s">
        <v>87</v>
      </c>
      <c r="G6" s="120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3"/>
    </row>
    <row r="7" spans="1:108" s="124" customFormat="1" ht="48" customHeight="1" thickBot="1">
      <c r="A7" s="67" t="s">
        <v>81</v>
      </c>
      <c r="B7" s="10" t="s">
        <v>71</v>
      </c>
      <c r="C7" s="10"/>
      <c r="D7" s="11">
        <v>1</v>
      </c>
      <c r="E7" s="84">
        <f aca="true" t="shared" si="0" ref="E7:E12">IF(OR(D7=2,D7=3),0,IF(D7=4,0.2,IF(D7=5,0.5,IF(D7=6,1,0))))</f>
        <v>0</v>
      </c>
      <c r="F7" s="125">
        <v>17</v>
      </c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3"/>
    </row>
    <row r="8" spans="1:108" s="124" customFormat="1" ht="45.75" thickBot="1">
      <c r="A8" s="67" t="s">
        <v>82</v>
      </c>
      <c r="B8" s="10" t="s">
        <v>72</v>
      </c>
      <c r="C8" s="10"/>
      <c r="D8" s="11">
        <v>1</v>
      </c>
      <c r="E8" s="84">
        <f t="shared" si="0"/>
        <v>0</v>
      </c>
      <c r="F8" s="125">
        <v>13</v>
      </c>
      <c r="G8" s="126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3"/>
    </row>
    <row r="9" spans="1:108" s="124" customFormat="1" ht="39.75" customHeight="1" thickBot="1">
      <c r="A9" s="67" t="s">
        <v>83</v>
      </c>
      <c r="B9" s="10" t="s">
        <v>73</v>
      </c>
      <c r="C9" s="10"/>
      <c r="D9" s="11">
        <v>1</v>
      </c>
      <c r="E9" s="84">
        <f t="shared" si="0"/>
        <v>0</v>
      </c>
      <c r="F9" s="125">
        <v>20</v>
      </c>
      <c r="G9" s="126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3"/>
    </row>
    <row r="10" spans="1:108" s="124" customFormat="1" ht="41.25" customHeight="1" thickBot="1">
      <c r="A10" s="67" t="s">
        <v>84</v>
      </c>
      <c r="B10" s="10" t="s">
        <v>74</v>
      </c>
      <c r="C10" s="10"/>
      <c r="D10" s="11">
        <v>1</v>
      </c>
      <c r="E10" s="84">
        <f t="shared" si="0"/>
        <v>0</v>
      </c>
      <c r="F10" s="125">
        <v>17</v>
      </c>
      <c r="G10" s="126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3"/>
    </row>
    <row r="11" spans="1:108" s="124" customFormat="1" ht="40.5" customHeight="1" thickBot="1">
      <c r="A11" s="67" t="s">
        <v>85</v>
      </c>
      <c r="B11" s="10" t="s">
        <v>75</v>
      </c>
      <c r="C11" s="10"/>
      <c r="D11" s="11">
        <v>1</v>
      </c>
      <c r="E11" s="84">
        <f t="shared" si="0"/>
        <v>0</v>
      </c>
      <c r="F11" s="125">
        <v>19</v>
      </c>
      <c r="G11" s="126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3"/>
    </row>
    <row r="12" spans="1:108" s="124" customFormat="1" ht="45.75" thickBot="1">
      <c r="A12" s="67" t="s">
        <v>86</v>
      </c>
      <c r="B12" s="10" t="s">
        <v>76</v>
      </c>
      <c r="C12" s="10"/>
      <c r="D12" s="11">
        <v>1</v>
      </c>
      <c r="E12" s="84">
        <f t="shared" si="0"/>
        <v>0</v>
      </c>
      <c r="F12" s="125">
        <v>14</v>
      </c>
      <c r="G12" s="12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3"/>
    </row>
    <row r="13" spans="1:108" s="124" customFormat="1" ht="16.5" thickBot="1">
      <c r="A13" s="68"/>
      <c r="B13" s="12" t="s">
        <v>14</v>
      </c>
      <c r="C13" s="46">
        <f>SUMPRODUCT(F7:F12,E7:E12)/F13</f>
        <v>0</v>
      </c>
      <c r="D13" s="14"/>
      <c r="E13" s="128"/>
      <c r="F13" s="129">
        <f>SUM(F7:F12)</f>
        <v>100</v>
      </c>
      <c r="G13" s="130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3"/>
    </row>
    <row r="14" spans="1:108" s="124" customFormat="1" ht="16.5" thickBot="1">
      <c r="A14" s="68"/>
      <c r="B14" s="12"/>
      <c r="C14" s="13"/>
      <c r="D14" s="14"/>
      <c r="E14" s="85"/>
      <c r="F14" s="14"/>
      <c r="G14" s="130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3"/>
    </row>
    <row r="15" spans="1:108" s="124" customFormat="1" ht="15" thickBot="1">
      <c r="A15" s="66" t="s">
        <v>16</v>
      </c>
      <c r="B15" s="6" t="s">
        <v>113</v>
      </c>
      <c r="C15" s="7" t="s">
        <v>13</v>
      </c>
      <c r="D15" s="7"/>
      <c r="E15" s="33" t="s">
        <v>58</v>
      </c>
      <c r="F15" s="33" t="s">
        <v>87</v>
      </c>
      <c r="G15" s="120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3"/>
    </row>
    <row r="16" spans="1:108" s="124" customFormat="1" ht="42" customHeight="1" thickBot="1">
      <c r="A16" s="67" t="s">
        <v>92</v>
      </c>
      <c r="B16" s="10" t="s">
        <v>88</v>
      </c>
      <c r="C16" s="11"/>
      <c r="D16" s="11">
        <v>1</v>
      </c>
      <c r="E16" s="84">
        <f>IF(OR(D16=2,D16=3),0,IF(D16=4,0.2,IF(D16=5,0.5,IF(D16=6,1,0))))</f>
        <v>0</v>
      </c>
      <c r="F16" s="125">
        <v>31</v>
      </c>
      <c r="G16" s="126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3"/>
    </row>
    <row r="17" spans="1:108" s="124" customFormat="1" ht="37.5" customHeight="1" thickBot="1">
      <c r="A17" s="67" t="s">
        <v>93</v>
      </c>
      <c r="B17" s="10" t="s">
        <v>89</v>
      </c>
      <c r="C17" s="11"/>
      <c r="D17" s="11">
        <v>1</v>
      </c>
      <c r="E17" s="84">
        <f>IF(OR(D17=2,D17=3),0,IF(D17=4,0.2,IF(D17=5,0.5,IF(D17=6,1,0))))</f>
        <v>0</v>
      </c>
      <c r="F17" s="125">
        <v>19</v>
      </c>
      <c r="G17" s="126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3"/>
    </row>
    <row r="18" spans="1:108" s="124" customFormat="1" ht="33" customHeight="1" thickBot="1">
      <c r="A18" s="67" t="s">
        <v>99</v>
      </c>
      <c r="B18" s="10" t="s">
        <v>90</v>
      </c>
      <c r="C18" s="11"/>
      <c r="D18" s="11">
        <v>1</v>
      </c>
      <c r="E18" s="84">
        <f>IF(OR(D18=2,D18=3),0,IF(D18=4,0.2,IF(D18=5,0.5,IF(D18=6,1,0))))</f>
        <v>0</v>
      </c>
      <c r="F18" s="125">
        <v>24</v>
      </c>
      <c r="G18" s="126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3"/>
    </row>
    <row r="19" spans="1:108" s="124" customFormat="1" ht="44.25" customHeight="1" thickBot="1">
      <c r="A19" s="67" t="s">
        <v>100</v>
      </c>
      <c r="B19" s="10" t="s">
        <v>91</v>
      </c>
      <c r="C19" s="11"/>
      <c r="D19" s="11">
        <v>1</v>
      </c>
      <c r="E19" s="84">
        <f>IF(OR(D19=2,D19=3),0,IF(D19=4,0.2,IF(D19=5,0.5,IF(D19=6,1,0))))</f>
        <v>0</v>
      </c>
      <c r="F19" s="125">
        <v>26</v>
      </c>
      <c r="G19" s="126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spans="1:108" s="124" customFormat="1" ht="16.5" thickBot="1">
      <c r="A20" s="69"/>
      <c r="B20" s="16" t="s">
        <v>15</v>
      </c>
      <c r="C20" s="46">
        <f>SUMPRODUCT(F16:F19,E16:E19)/F20</f>
        <v>0</v>
      </c>
      <c r="D20" s="18"/>
      <c r="E20" s="133"/>
      <c r="F20" s="129">
        <f>SUM(F16:F19)</f>
        <v>100</v>
      </c>
      <c r="G20" s="130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3"/>
    </row>
    <row r="21" spans="1:108" s="124" customFormat="1" ht="16.5" thickBot="1">
      <c r="A21" s="69"/>
      <c r="B21" s="16"/>
      <c r="C21" s="17"/>
      <c r="D21" s="18"/>
      <c r="E21" s="86"/>
      <c r="F21" s="18"/>
      <c r="G21" s="130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3"/>
    </row>
    <row r="22" spans="1:108" s="124" customFormat="1" ht="15" thickBot="1">
      <c r="A22" s="66" t="s">
        <v>17</v>
      </c>
      <c r="B22" s="6" t="s">
        <v>114</v>
      </c>
      <c r="C22" s="7" t="s">
        <v>13</v>
      </c>
      <c r="D22" s="7"/>
      <c r="E22" s="33" t="s">
        <v>58</v>
      </c>
      <c r="F22" s="33" t="s">
        <v>87</v>
      </c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s="124" customFormat="1" ht="37.5" customHeight="1" thickBot="1">
      <c r="A23" s="70" t="s">
        <v>98</v>
      </c>
      <c r="B23" s="10" t="s">
        <v>94</v>
      </c>
      <c r="C23" s="11"/>
      <c r="D23" s="11">
        <v>1</v>
      </c>
      <c r="E23" s="84">
        <f>IF(OR(D23=2,D23=3),0,IF(D23=4,0.2,IF(D23=5,0.5,IF(D23=6,1,0))))</f>
        <v>0</v>
      </c>
      <c r="F23" s="125">
        <v>20</v>
      </c>
      <c r="G23" s="126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3"/>
    </row>
    <row r="24" spans="1:108" s="124" customFormat="1" ht="45.75" thickBot="1">
      <c r="A24" s="70" t="s">
        <v>101</v>
      </c>
      <c r="B24" s="10" t="s">
        <v>95</v>
      </c>
      <c r="C24" s="11"/>
      <c r="D24" s="11">
        <v>1</v>
      </c>
      <c r="E24" s="84">
        <f>IF(OR(D24=2,D24=3),0,IF(D24=4,0.2,IF(D24=5,0.5,IF(D24=6,1,0))))</f>
        <v>0</v>
      </c>
      <c r="F24" s="125">
        <v>20</v>
      </c>
      <c r="G24" s="126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3"/>
    </row>
    <row r="25" spans="1:108" s="124" customFormat="1" ht="36.75" customHeight="1" thickBot="1">
      <c r="A25" s="70" t="s">
        <v>102</v>
      </c>
      <c r="B25" s="10" t="s">
        <v>96</v>
      </c>
      <c r="C25" s="11"/>
      <c r="D25" s="11">
        <v>1</v>
      </c>
      <c r="E25" s="84">
        <f>IF(OR(D25=2,D25=3),0,IF(D25=4,0.2,IF(D25=5,0.5,IF(D25=6,1,0))))</f>
        <v>0</v>
      </c>
      <c r="F25" s="125">
        <v>21</v>
      </c>
      <c r="G25" s="126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s="124" customFormat="1" ht="35.25" customHeight="1" thickBot="1">
      <c r="A26" s="70" t="s">
        <v>103</v>
      </c>
      <c r="B26" s="10" t="s">
        <v>97</v>
      </c>
      <c r="C26" s="11"/>
      <c r="D26" s="11">
        <v>1</v>
      </c>
      <c r="E26" s="84">
        <f>IF(OR(D26=2,D26=3),0,IF(D26=4,0.2,IF(D26=5,0.5,IF(D26=6,1,0))))</f>
        <v>0</v>
      </c>
      <c r="F26" s="125">
        <v>21</v>
      </c>
      <c r="G26" s="126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s="124" customFormat="1" ht="75.75" thickBot="1">
      <c r="A27" s="70" t="s">
        <v>104</v>
      </c>
      <c r="B27" s="10" t="s">
        <v>122</v>
      </c>
      <c r="C27" s="20"/>
      <c r="D27" s="20">
        <v>1</v>
      </c>
      <c r="E27" s="84">
        <f>IF(OR(D27=2,D27=3),0,IF(D27=4,0.2,IF(D27=5,0.5,IF(D27=6,1,0))))</f>
        <v>0</v>
      </c>
      <c r="F27" s="134">
        <v>18</v>
      </c>
      <c r="G27" s="126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s="124" customFormat="1" ht="16.5" thickBot="1">
      <c r="A28" s="69"/>
      <c r="B28" s="16" t="s">
        <v>18</v>
      </c>
      <c r="C28" s="47">
        <f>SUMPRODUCT(F23:F27,E23:E27)/F28</f>
        <v>0</v>
      </c>
      <c r="D28" s="18"/>
      <c r="E28" s="133"/>
      <c r="F28" s="129">
        <f>SUM(F23:F27)</f>
        <v>100</v>
      </c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s="124" customFormat="1" ht="16.5" thickBot="1">
      <c r="A29" s="69"/>
      <c r="B29" s="16"/>
      <c r="C29" s="17"/>
      <c r="D29" s="18"/>
      <c r="E29" s="86"/>
      <c r="F29" s="18"/>
      <c r="G29" s="130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124" customFormat="1" ht="15" thickBot="1">
      <c r="A30" s="66" t="s">
        <v>19</v>
      </c>
      <c r="B30" s="6" t="s">
        <v>115</v>
      </c>
      <c r="C30" s="7" t="s">
        <v>13</v>
      </c>
      <c r="D30" s="7"/>
      <c r="E30" s="33" t="s">
        <v>58</v>
      </c>
      <c r="F30" s="33" t="s">
        <v>87</v>
      </c>
      <c r="G30" s="120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124" customFormat="1" ht="39" customHeight="1" thickBot="1">
      <c r="A31" s="70" t="s">
        <v>105</v>
      </c>
      <c r="B31" s="10" t="s">
        <v>109</v>
      </c>
      <c r="C31" s="11"/>
      <c r="D31" s="20">
        <v>1</v>
      </c>
      <c r="E31" s="84">
        <f>IF(OR(D31=2,D31=3),0,IF(D31=4,0.2,IF(D31=5,0.5,IF(D31=6,1,0))))</f>
        <v>0</v>
      </c>
      <c r="F31" s="134">
        <v>26</v>
      </c>
      <c r="G31" s="126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3"/>
    </row>
    <row r="32" spans="1:108" s="124" customFormat="1" ht="34.5" customHeight="1" thickBot="1">
      <c r="A32" s="70" t="s">
        <v>106</v>
      </c>
      <c r="B32" s="10" t="s">
        <v>110</v>
      </c>
      <c r="C32" s="11"/>
      <c r="D32" s="20">
        <v>1</v>
      </c>
      <c r="E32" s="84">
        <f>IF(OR(D32=2,D32=3),0,IF(D32=4,0.2,IF(D32=5,0.5,IF(D32=6,1,0))))</f>
        <v>0</v>
      </c>
      <c r="F32" s="134">
        <v>27</v>
      </c>
      <c r="G32" s="126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s="124" customFormat="1" ht="33.75" customHeight="1" thickBot="1">
      <c r="A33" s="70" t="s">
        <v>107</v>
      </c>
      <c r="B33" s="10" t="s">
        <v>111</v>
      </c>
      <c r="C33" s="11"/>
      <c r="D33" s="20">
        <v>1</v>
      </c>
      <c r="E33" s="84">
        <f>IF(OR(D33=2,D33=3),0,IF(D33=4,0.2,IF(D33=5,0.5,IF(D33=6,1,0))))</f>
        <v>0</v>
      </c>
      <c r="F33" s="134">
        <v>23</v>
      </c>
      <c r="G33" s="126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3"/>
    </row>
    <row r="34" spans="1:108" s="124" customFormat="1" ht="33.75" customHeight="1" thickBot="1">
      <c r="A34" s="70" t="s">
        <v>108</v>
      </c>
      <c r="B34" s="10" t="s">
        <v>112</v>
      </c>
      <c r="C34" s="11"/>
      <c r="D34" s="20">
        <v>1</v>
      </c>
      <c r="E34" s="84">
        <f>IF(OR(D34=2,D34=3),0,IF(D34=4,0.2,IF(D34=5,0.5,IF(D34=6,1,0))))</f>
        <v>0</v>
      </c>
      <c r="F34" s="134">
        <v>24</v>
      </c>
      <c r="G34" s="126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s="124" customFormat="1" ht="16.5" thickBot="1">
      <c r="A35" s="69"/>
      <c r="B35" s="16" t="s">
        <v>20</v>
      </c>
      <c r="C35" s="47">
        <f>SUMPRODUCT(F31:F34,E31:E34)/F35</f>
        <v>0</v>
      </c>
      <c r="D35" s="18"/>
      <c r="E35" s="133"/>
      <c r="F35" s="129">
        <f>SUM(F31:F34)</f>
        <v>100</v>
      </c>
      <c r="G35" s="130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s="124" customFormat="1" ht="16.5" thickBot="1">
      <c r="A36" s="69"/>
      <c r="B36" s="16"/>
      <c r="C36" s="17"/>
      <c r="D36" s="18"/>
      <c r="E36" s="86"/>
      <c r="F36" s="18"/>
      <c r="G36" s="130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s="124" customFormat="1" ht="18" customHeight="1" thickBot="1">
      <c r="A37" s="66" t="s">
        <v>21</v>
      </c>
      <c r="B37" s="6" t="s">
        <v>147</v>
      </c>
      <c r="C37" s="7" t="s">
        <v>13</v>
      </c>
      <c r="D37" s="7"/>
      <c r="E37" s="33" t="s">
        <v>58</v>
      </c>
      <c r="F37" s="7"/>
      <c r="G37" s="120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8" spans="1:108" s="124" customFormat="1" ht="30.75" thickBot="1">
      <c r="A38" s="70" t="s">
        <v>117</v>
      </c>
      <c r="B38" s="10" t="s">
        <v>116</v>
      </c>
      <c r="C38" s="11"/>
      <c r="D38" s="20">
        <v>1</v>
      </c>
      <c r="E38" s="84">
        <f>IF(OR(D38=2,D38=3),0,IF(D38=4,0.2,IF(D38=5,0.5,IF(D38=6,1,0))))</f>
        <v>0</v>
      </c>
      <c r="F38" s="134">
        <v>21</v>
      </c>
      <c r="G38" s="126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3"/>
    </row>
    <row r="39" spans="1:108" s="124" customFormat="1" ht="30.75" thickBot="1">
      <c r="A39" s="70" t="s">
        <v>1</v>
      </c>
      <c r="B39" s="10" t="s">
        <v>552</v>
      </c>
      <c r="C39" s="11"/>
      <c r="D39" s="20">
        <v>1</v>
      </c>
      <c r="E39" s="84">
        <f>IF(OR(D39=2,D39=3),0,IF(D39=4,0.2,IF(D39=5,0.5,IF(D39=6,1,0))))</f>
        <v>0</v>
      </c>
      <c r="F39" s="134">
        <v>20</v>
      </c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s="124" customFormat="1" ht="30.75" thickBot="1">
      <c r="A40" s="70" t="s">
        <v>2</v>
      </c>
      <c r="B40" s="10" t="s">
        <v>553</v>
      </c>
      <c r="C40" s="11"/>
      <c r="D40" s="20">
        <v>1</v>
      </c>
      <c r="E40" s="84">
        <f>IF(OR(D40=2,D40=3),0,IF(D40=4,0.2,IF(D40=5,0.5,IF(D40=6,1,0))))</f>
        <v>0</v>
      </c>
      <c r="F40" s="134">
        <v>21</v>
      </c>
      <c r="G40" s="126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1:108" s="124" customFormat="1" ht="30.75" thickBot="1">
      <c r="A41" s="70" t="s">
        <v>3</v>
      </c>
      <c r="B41" s="10" t="s">
        <v>554</v>
      </c>
      <c r="C41" s="11"/>
      <c r="D41" s="20">
        <v>1</v>
      </c>
      <c r="E41" s="84">
        <f>IF(OR(D41=2,D41=3),0,IF(D41=4,0.2,IF(D41=5,0.5,IF(D41=6,1,0))))</f>
        <v>0</v>
      </c>
      <c r="F41" s="134">
        <v>20</v>
      </c>
      <c r="G41" s="126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s="124" customFormat="1" ht="45.75" thickBot="1">
      <c r="A42" s="70" t="s">
        <v>4</v>
      </c>
      <c r="B42" s="10" t="s">
        <v>555</v>
      </c>
      <c r="C42" s="11"/>
      <c r="D42" s="20">
        <v>1</v>
      </c>
      <c r="E42" s="84">
        <f>IF(OR(D42=2,D42=3),0,IF(D42=4,0.2,IF(D42=5,0.5,IF(D42=6,1,0))))</f>
        <v>0</v>
      </c>
      <c r="F42" s="134">
        <v>18</v>
      </c>
      <c r="G42" s="126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3"/>
    </row>
    <row r="43" spans="1:108" s="124" customFormat="1" ht="16.5" thickBot="1">
      <c r="A43" s="69"/>
      <c r="B43" s="16" t="s">
        <v>22</v>
      </c>
      <c r="C43" s="47">
        <f>SUMPRODUCT(F38:F42,E38:E42)/F43</f>
        <v>0</v>
      </c>
      <c r="D43" s="18"/>
      <c r="E43" s="133"/>
      <c r="F43" s="129">
        <f>SUM(F38:F42)</f>
        <v>100</v>
      </c>
      <c r="G43" s="130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s="124" customFormat="1" ht="16.5" thickBot="1">
      <c r="A44" s="69"/>
      <c r="B44" s="16"/>
      <c r="C44" s="17"/>
      <c r="D44" s="18"/>
      <c r="E44" s="86"/>
      <c r="F44" s="18"/>
      <c r="G44" s="130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3"/>
    </row>
    <row r="45" spans="1:108" s="124" customFormat="1" ht="21" customHeight="1" thickBot="1">
      <c r="A45" s="66" t="s">
        <v>23</v>
      </c>
      <c r="B45" s="6" t="s">
        <v>134</v>
      </c>
      <c r="C45" s="7" t="s">
        <v>13</v>
      </c>
      <c r="D45" s="7"/>
      <c r="E45" s="33" t="s">
        <v>58</v>
      </c>
      <c r="F45" s="33" t="s">
        <v>87</v>
      </c>
      <c r="G45" s="120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s="124" customFormat="1" ht="24" customHeight="1" thickBot="1">
      <c r="A46" s="70" t="s">
        <v>5</v>
      </c>
      <c r="B46" s="54" t="s">
        <v>118</v>
      </c>
      <c r="C46" s="11"/>
      <c r="D46" s="20"/>
      <c r="E46" s="148"/>
      <c r="F46" s="20"/>
      <c r="G46" s="126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s="124" customFormat="1" ht="18.75" customHeight="1" thickBot="1">
      <c r="A47" s="70"/>
      <c r="B47" s="54"/>
      <c r="C47" s="11"/>
      <c r="D47" s="20"/>
      <c r="E47" s="148"/>
      <c r="F47" s="20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3"/>
    </row>
    <row r="48" spans="1:108" s="124" customFormat="1" ht="21.75" customHeight="1" thickBot="1">
      <c r="A48" s="66" t="s">
        <v>120</v>
      </c>
      <c r="B48" s="6" t="s">
        <v>135</v>
      </c>
      <c r="C48" s="7" t="s">
        <v>13</v>
      </c>
      <c r="D48" s="7"/>
      <c r="E48" s="33" t="s">
        <v>58</v>
      </c>
      <c r="F48" s="33" t="s">
        <v>87</v>
      </c>
      <c r="G48" s="126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s="124" customFormat="1" ht="30.75" thickBot="1">
      <c r="A49" s="70" t="s">
        <v>124</v>
      </c>
      <c r="B49" s="10" t="s">
        <v>136</v>
      </c>
      <c r="C49" s="11"/>
      <c r="D49" s="20">
        <v>1</v>
      </c>
      <c r="E49" s="84">
        <f>IF(OR(D49=2,D49=3),0,IF(D49=4,0.2,IF(D49=5,0.5,IF(D49=6,1,0))))</f>
        <v>0</v>
      </c>
      <c r="F49" s="134">
        <v>19</v>
      </c>
      <c r="G49" s="130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3"/>
    </row>
    <row r="50" spans="1:108" s="124" customFormat="1" ht="30.75" customHeight="1" thickBot="1">
      <c r="A50" s="70" t="s">
        <v>125</v>
      </c>
      <c r="B50" s="10" t="s">
        <v>137</v>
      </c>
      <c r="C50" s="11"/>
      <c r="D50" s="20">
        <v>1</v>
      </c>
      <c r="E50" s="84">
        <f>IF(OR(D50=2,D50=3),0,IF(D50=4,0.2,IF(D50=5,0.5,IF(D50=6,1,0))))</f>
        <v>0</v>
      </c>
      <c r="F50" s="134">
        <v>21</v>
      </c>
      <c r="G50" s="130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3"/>
    </row>
    <row r="51" spans="1:108" s="124" customFormat="1" ht="28.5" customHeight="1" thickBot="1">
      <c r="A51" s="70" t="s">
        <v>126</v>
      </c>
      <c r="B51" s="10" t="s">
        <v>202</v>
      </c>
      <c r="C51" s="11"/>
      <c r="D51" s="20">
        <v>1</v>
      </c>
      <c r="E51" s="84">
        <f>IF(OR(D51=2,D51=3),0,IF(D51=4,0.2,IF(D51=5,0.5,IF(D51=6,1,0))))</f>
        <v>0</v>
      </c>
      <c r="F51" s="134">
        <v>19</v>
      </c>
      <c r="G51" s="130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s="124" customFormat="1" ht="33.75" customHeight="1" thickBot="1">
      <c r="A52" s="70" t="s">
        <v>127</v>
      </c>
      <c r="B52" s="10" t="s">
        <v>203</v>
      </c>
      <c r="C52" s="11"/>
      <c r="D52" s="20">
        <v>1</v>
      </c>
      <c r="E52" s="84">
        <f>IF(OR(D52=2,D52=3),0,IF(D52=4,0.2,IF(D52=5,0.5,IF(D52=6,1,0))))</f>
        <v>0</v>
      </c>
      <c r="F52" s="134">
        <v>21</v>
      </c>
      <c r="G52" s="130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3"/>
    </row>
    <row r="53" spans="1:108" s="124" customFormat="1" ht="30" customHeight="1" thickBot="1">
      <c r="A53" s="70" t="s">
        <v>128</v>
      </c>
      <c r="B53" s="10" t="s">
        <v>204</v>
      </c>
      <c r="C53" s="11"/>
      <c r="D53" s="20">
        <v>1</v>
      </c>
      <c r="E53" s="84">
        <f>IF(OR(D53=2,D53=3),0,IF(D53=4,0.2,IF(D53=5,0.5,IF(D53=6,1,0))))</f>
        <v>0</v>
      </c>
      <c r="F53" s="134">
        <v>20</v>
      </c>
      <c r="G53" s="130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s="124" customFormat="1" ht="16.5" thickBot="1">
      <c r="A54" s="69"/>
      <c r="B54" s="16" t="s">
        <v>123</v>
      </c>
      <c r="C54" s="47">
        <f>SUMPRODUCT(F49:F53,E49:E53)/F54</f>
        <v>0</v>
      </c>
      <c r="D54" s="18"/>
      <c r="E54" s="133"/>
      <c r="F54" s="135">
        <f>SUM(F49:F53)</f>
        <v>100</v>
      </c>
      <c r="G54" s="130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3"/>
    </row>
    <row r="55" spans="1:108" s="124" customFormat="1" ht="16.5" thickBot="1">
      <c r="A55" s="70"/>
      <c r="B55" s="54"/>
      <c r="C55" s="11"/>
      <c r="D55" s="20"/>
      <c r="E55" s="148"/>
      <c r="F55" s="20"/>
      <c r="G55" s="130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s="124" customFormat="1" ht="16.5" thickBot="1">
      <c r="A56" s="69"/>
      <c r="B56" s="16"/>
      <c r="C56" s="17" t="s">
        <v>119</v>
      </c>
      <c r="D56" s="18"/>
      <c r="E56" s="86"/>
      <c r="F56" s="18"/>
      <c r="G56" s="130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s="124" customFormat="1" ht="21.75" customHeight="1" thickBot="1">
      <c r="A57" s="66" t="s">
        <v>121</v>
      </c>
      <c r="B57" s="6" t="s">
        <v>139</v>
      </c>
      <c r="C57" s="7" t="s">
        <v>13</v>
      </c>
      <c r="D57" s="7"/>
      <c r="E57" s="33" t="s">
        <v>58</v>
      </c>
      <c r="F57" s="33" t="s">
        <v>87</v>
      </c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3"/>
    </row>
    <row r="58" spans="1:108" s="124" customFormat="1" ht="30.75" thickBot="1">
      <c r="A58" s="70" t="s">
        <v>129</v>
      </c>
      <c r="B58" s="10" t="s">
        <v>140</v>
      </c>
      <c r="C58" s="11"/>
      <c r="D58" s="20">
        <v>1</v>
      </c>
      <c r="E58" s="84">
        <f aca="true" t="shared" si="1" ref="E58:E63">IF(OR(D58=2,D58=3),0,IF(D58=4,0.2,IF(D58=5,0.5,IF(D58=6,1,0))))</f>
        <v>0</v>
      </c>
      <c r="F58" s="134">
        <v>19</v>
      </c>
      <c r="G58" s="130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3"/>
    </row>
    <row r="59" spans="1:108" s="124" customFormat="1" ht="29.25" customHeight="1" thickBot="1">
      <c r="A59" s="70" t="s">
        <v>130</v>
      </c>
      <c r="B59" s="10" t="s">
        <v>141</v>
      </c>
      <c r="C59" s="11"/>
      <c r="D59" s="20">
        <v>1</v>
      </c>
      <c r="E59" s="84">
        <f t="shared" si="1"/>
        <v>0</v>
      </c>
      <c r="F59" s="134">
        <v>16</v>
      </c>
      <c r="G59" s="130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3"/>
    </row>
    <row r="60" spans="1:108" s="124" customFormat="1" ht="30.75" thickBot="1">
      <c r="A60" s="70" t="s">
        <v>131</v>
      </c>
      <c r="B60" s="10" t="s">
        <v>142</v>
      </c>
      <c r="C60" s="11"/>
      <c r="D60" s="20">
        <v>1</v>
      </c>
      <c r="E60" s="84">
        <f t="shared" si="1"/>
        <v>0</v>
      </c>
      <c r="F60" s="134">
        <v>17</v>
      </c>
      <c r="G60" s="130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3"/>
    </row>
    <row r="61" spans="1:108" s="124" customFormat="1" ht="31.5" customHeight="1" thickBot="1">
      <c r="A61" s="70" t="s">
        <v>132</v>
      </c>
      <c r="B61" s="10" t="s">
        <v>143</v>
      </c>
      <c r="C61" s="11"/>
      <c r="D61" s="20">
        <v>1</v>
      </c>
      <c r="E61" s="84">
        <f t="shared" si="1"/>
        <v>0</v>
      </c>
      <c r="F61" s="134">
        <v>19</v>
      </c>
      <c r="G61" s="130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3"/>
    </row>
    <row r="62" spans="1:108" s="124" customFormat="1" ht="32.25" customHeight="1" thickBot="1">
      <c r="A62" s="70" t="s">
        <v>133</v>
      </c>
      <c r="B62" s="10" t="s">
        <v>144</v>
      </c>
      <c r="C62" s="11"/>
      <c r="D62" s="20">
        <v>1</v>
      </c>
      <c r="E62" s="84">
        <f t="shared" si="1"/>
        <v>0</v>
      </c>
      <c r="F62" s="134">
        <v>17</v>
      </c>
      <c r="G62" s="126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3"/>
    </row>
    <row r="63" spans="1:108" s="124" customFormat="1" ht="33.75" customHeight="1" thickBot="1">
      <c r="A63" s="70" t="s">
        <v>138</v>
      </c>
      <c r="B63" s="10" t="s">
        <v>145</v>
      </c>
      <c r="C63" s="11"/>
      <c r="D63" s="20">
        <v>1</v>
      </c>
      <c r="E63" s="84">
        <f t="shared" si="1"/>
        <v>0</v>
      </c>
      <c r="F63" s="134">
        <v>12</v>
      </c>
      <c r="G63" s="126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s="124" customFormat="1" ht="25.5" customHeight="1" thickBot="1">
      <c r="A64" s="69"/>
      <c r="B64" s="16" t="s">
        <v>146</v>
      </c>
      <c r="C64" s="47">
        <f>SUMPRODUCT(F58:F63,E58:E63)/F64</f>
        <v>0</v>
      </c>
      <c r="D64" s="18"/>
      <c r="E64" s="133"/>
      <c r="F64" s="135">
        <f>SUM(F58:F63)</f>
        <v>100</v>
      </c>
      <c r="G64" s="120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s="124" customFormat="1" ht="25.5" customHeight="1" thickBot="1">
      <c r="A65" s="210"/>
      <c r="B65" s="206"/>
      <c r="C65" s="206"/>
      <c r="D65" s="206"/>
      <c r="E65" s="206"/>
      <c r="F65" s="213"/>
      <c r="G65" s="126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s="124" customFormat="1" ht="21.75" customHeight="1" thickBot="1">
      <c r="A66" s="211"/>
      <c r="B66" s="216" t="s">
        <v>63</v>
      </c>
      <c r="C66" s="216"/>
      <c r="D66" s="216"/>
      <c r="E66" s="216"/>
      <c r="F66" s="214"/>
      <c r="G66" s="126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3"/>
    </row>
    <row r="67" spans="1:108" s="124" customFormat="1" ht="27" customHeight="1" thickBot="1">
      <c r="A67" s="211"/>
      <c r="B67" s="24" t="s">
        <v>33</v>
      </c>
      <c r="C67" s="25" t="s">
        <v>32</v>
      </c>
      <c r="D67" s="55"/>
      <c r="E67" s="25" t="s">
        <v>87</v>
      </c>
      <c r="F67" s="214"/>
      <c r="G67" s="126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s="124" customFormat="1" ht="16.5" thickBot="1">
      <c r="A68" s="211"/>
      <c r="B68" s="26" t="s">
        <v>0</v>
      </c>
      <c r="C68" s="48">
        <f>C13</f>
        <v>0</v>
      </c>
      <c r="D68" s="138"/>
      <c r="E68" s="89">
        <v>15</v>
      </c>
      <c r="F68" s="214"/>
      <c r="G68" s="126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3"/>
    </row>
    <row r="69" spans="1:108" s="124" customFormat="1" ht="16.5" thickBot="1">
      <c r="A69" s="211"/>
      <c r="B69" s="26" t="s">
        <v>16</v>
      </c>
      <c r="C69" s="48">
        <f>C20</f>
        <v>0</v>
      </c>
      <c r="D69" s="138"/>
      <c r="E69" s="89">
        <v>14</v>
      </c>
      <c r="F69" s="214"/>
      <c r="G69" s="126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s="124" customFormat="1" ht="16.5" thickBot="1">
      <c r="A70" s="211"/>
      <c r="B70" s="26" t="s">
        <v>17</v>
      </c>
      <c r="C70" s="48">
        <f>C28</f>
        <v>0</v>
      </c>
      <c r="D70" s="138"/>
      <c r="E70" s="89">
        <v>17</v>
      </c>
      <c r="F70" s="214"/>
      <c r="G70" s="130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1:108" s="124" customFormat="1" ht="16.5" thickBot="1">
      <c r="A71" s="211"/>
      <c r="B71" s="26" t="s">
        <v>19</v>
      </c>
      <c r="C71" s="48">
        <f>C35</f>
        <v>0</v>
      </c>
      <c r="D71" s="138"/>
      <c r="E71" s="89">
        <v>14</v>
      </c>
      <c r="F71" s="214"/>
      <c r="G71" s="130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s="124" customFormat="1" ht="16.5" thickBot="1">
      <c r="A72" s="211"/>
      <c r="B72" s="26" t="s">
        <v>21</v>
      </c>
      <c r="C72" s="49">
        <f>C43</f>
        <v>0</v>
      </c>
      <c r="D72" s="138"/>
      <c r="E72" s="89">
        <v>14</v>
      </c>
      <c r="F72" s="214"/>
      <c r="G72" s="120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3"/>
    </row>
    <row r="73" spans="1:108" s="124" customFormat="1" ht="16.5" thickBot="1">
      <c r="A73" s="211"/>
      <c r="B73" s="26" t="s">
        <v>120</v>
      </c>
      <c r="C73" s="49">
        <f>C54</f>
        <v>0</v>
      </c>
      <c r="D73" s="138"/>
      <c r="E73" s="89">
        <v>16</v>
      </c>
      <c r="F73" s="214"/>
      <c r="G73" s="120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s="124" customFormat="1" ht="18.75" customHeight="1" thickBot="1">
      <c r="A74" s="211"/>
      <c r="B74" s="26" t="s">
        <v>121</v>
      </c>
      <c r="C74" s="48">
        <f>C64</f>
        <v>0</v>
      </c>
      <c r="D74" s="138"/>
      <c r="E74" s="89">
        <v>10</v>
      </c>
      <c r="F74" s="214"/>
      <c r="G74" s="126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3"/>
    </row>
    <row r="75" spans="1:108" s="124" customFormat="1" ht="16.5" customHeight="1" thickBot="1">
      <c r="A75" s="211"/>
      <c r="B75" s="27" t="s">
        <v>34</v>
      </c>
      <c r="C75" s="175">
        <f>SUMPRODUCT(C68:C74,E68:E74)/SUM(E68:E74)</f>
        <v>0</v>
      </c>
      <c r="D75" s="176"/>
      <c r="E75" s="177"/>
      <c r="F75" s="214"/>
      <c r="G75" s="126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s="124" customFormat="1" ht="21.75" customHeight="1" thickBot="1">
      <c r="A76" s="212"/>
      <c r="B76" s="206"/>
      <c r="C76" s="206"/>
      <c r="D76" s="206"/>
      <c r="E76" s="206"/>
      <c r="F76" s="215"/>
      <c r="G76" s="126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3"/>
    </row>
    <row r="77" spans="1:108" s="124" customFormat="1" ht="16.5" thickBot="1">
      <c r="A77" s="193" t="s">
        <v>47</v>
      </c>
      <c r="B77" s="194"/>
      <c r="C77" s="194"/>
      <c r="D77" s="194"/>
      <c r="E77" s="194"/>
      <c r="F77" s="195"/>
      <c r="G77" s="126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1:108" s="124" customFormat="1" ht="21.75" customHeight="1" thickBot="1">
      <c r="A78" s="66" t="s">
        <v>6</v>
      </c>
      <c r="B78" s="50" t="s">
        <v>182</v>
      </c>
      <c r="C78" s="7" t="s">
        <v>13</v>
      </c>
      <c r="D78" s="7"/>
      <c r="E78" s="7" t="s">
        <v>58</v>
      </c>
      <c r="F78" s="33" t="s">
        <v>87</v>
      </c>
      <c r="G78" s="126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3"/>
    </row>
    <row r="79" spans="1:108" s="124" customFormat="1" ht="15" thickBot="1">
      <c r="A79" s="72"/>
      <c r="B79" s="149" t="s">
        <v>148</v>
      </c>
      <c r="C79" s="57"/>
      <c r="D79" s="28"/>
      <c r="E79" s="11"/>
      <c r="F79" s="11"/>
      <c r="G79" s="126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s="124" customFormat="1" ht="42" customHeight="1" thickBot="1">
      <c r="A80" s="72" t="s">
        <v>160</v>
      </c>
      <c r="B80" s="150" t="s">
        <v>149</v>
      </c>
      <c r="C80" s="57"/>
      <c r="D80" s="28">
        <v>1</v>
      </c>
      <c r="E80" s="84">
        <f>IF(OR(D80=2,D80=3),0,IF(D80=4,0.2,IF(D80=5,0.5,IF(D80=6,1,0))))</f>
        <v>0</v>
      </c>
      <c r="F80" s="125">
        <v>25</v>
      </c>
      <c r="G80" s="126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3"/>
    </row>
    <row r="81" spans="1:108" s="124" customFormat="1" ht="30.75" thickBot="1">
      <c r="A81" s="72" t="s">
        <v>161</v>
      </c>
      <c r="B81" s="151" t="s">
        <v>150</v>
      </c>
      <c r="C81" s="57"/>
      <c r="D81" s="28">
        <v>1</v>
      </c>
      <c r="E81" s="84">
        <f>IF(OR(D81=2,D81=3),0,IF(D81=4,0.2,IF(D81=5,0.5,IF(D81=6,1,0))))</f>
        <v>0</v>
      </c>
      <c r="F81" s="125">
        <v>25</v>
      </c>
      <c r="G81" s="126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s="124" customFormat="1" ht="30.75" thickBot="1">
      <c r="A82" s="72" t="s">
        <v>162</v>
      </c>
      <c r="B82" s="151" t="s">
        <v>151</v>
      </c>
      <c r="C82" s="57"/>
      <c r="D82" s="28">
        <v>1</v>
      </c>
      <c r="E82" s="84">
        <f>IF(OR(D82=2,D82=3),0,IF(D82=4,0.2,IF(D82=5,0.5,IF(D82=6,1,0))))</f>
        <v>0</v>
      </c>
      <c r="F82" s="125">
        <v>28</v>
      </c>
      <c r="G82" s="126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3"/>
    </row>
    <row r="83" spans="1:108" s="124" customFormat="1" ht="30.75" thickBot="1">
      <c r="A83" s="72" t="s">
        <v>163</v>
      </c>
      <c r="B83" s="151" t="s">
        <v>152</v>
      </c>
      <c r="C83" s="57"/>
      <c r="D83" s="28">
        <v>1</v>
      </c>
      <c r="E83" s="84">
        <f>IF(OR(D83=2,D83=3),0,IF(D83=4,0.2,IF(D83=5,0.5,IF(D83=6,1,0))))</f>
        <v>0</v>
      </c>
      <c r="F83" s="125">
        <v>22</v>
      </c>
      <c r="G83" s="126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s="124" customFormat="1" ht="15" thickBot="1">
      <c r="A84" s="72"/>
      <c r="B84" s="151"/>
      <c r="C84" s="57"/>
      <c r="D84" s="28"/>
      <c r="E84" s="84"/>
      <c r="F84" s="125">
        <f>SUM(F80:F83)</f>
        <v>100</v>
      </c>
      <c r="G84" s="126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3"/>
    </row>
    <row r="85" spans="1:108" s="124" customFormat="1" ht="15" thickBot="1">
      <c r="A85" s="72"/>
      <c r="B85" s="152" t="s">
        <v>153</v>
      </c>
      <c r="C85" s="57"/>
      <c r="D85" s="28"/>
      <c r="E85" s="125"/>
      <c r="F85" s="125"/>
      <c r="G85" s="126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s="124" customFormat="1" ht="35.25" customHeight="1" thickBot="1">
      <c r="A86" s="73" t="s">
        <v>164</v>
      </c>
      <c r="B86" s="151" t="s">
        <v>154</v>
      </c>
      <c r="C86" s="57"/>
      <c r="D86" s="29">
        <v>1</v>
      </c>
      <c r="E86" s="84">
        <f aca="true" t="shared" si="2" ref="E86:E91">IF(OR(D86=2,D86=3),0,IF(D86=4,0.2,IF(D86=5,0.5,IF(D86=6,1,0))))</f>
        <v>0</v>
      </c>
      <c r="F86" s="134">
        <v>18</v>
      </c>
      <c r="G86" s="126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3"/>
    </row>
    <row r="87" spans="1:108" s="124" customFormat="1" ht="45.75" thickBot="1">
      <c r="A87" s="72" t="s">
        <v>165</v>
      </c>
      <c r="B87" s="151" t="s">
        <v>155</v>
      </c>
      <c r="C87" s="58"/>
      <c r="D87" s="20">
        <v>1</v>
      </c>
      <c r="E87" s="84">
        <f t="shared" si="2"/>
        <v>0</v>
      </c>
      <c r="F87" s="134">
        <v>16</v>
      </c>
      <c r="G87" s="130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s="124" customFormat="1" ht="34.5" customHeight="1" thickBot="1">
      <c r="A88" s="72" t="s">
        <v>166</v>
      </c>
      <c r="B88" s="153" t="s">
        <v>156</v>
      </c>
      <c r="C88" s="58"/>
      <c r="D88" s="20">
        <v>1</v>
      </c>
      <c r="E88" s="84">
        <f t="shared" si="2"/>
        <v>0</v>
      </c>
      <c r="F88" s="134">
        <v>17</v>
      </c>
      <c r="G88" s="130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3"/>
    </row>
    <row r="89" spans="1:108" s="124" customFormat="1" ht="47.25" customHeight="1" thickBot="1">
      <c r="A89" s="72" t="s">
        <v>167</v>
      </c>
      <c r="B89" s="151" t="s">
        <v>157</v>
      </c>
      <c r="C89" s="58"/>
      <c r="D89" s="20">
        <v>1</v>
      </c>
      <c r="E89" s="84">
        <f t="shared" si="2"/>
        <v>0</v>
      </c>
      <c r="F89" s="134">
        <v>22</v>
      </c>
      <c r="G89" s="120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s="124" customFormat="1" ht="45.75" thickBot="1">
      <c r="A90" s="74" t="s">
        <v>168</v>
      </c>
      <c r="B90" s="151" t="s">
        <v>158</v>
      </c>
      <c r="C90" s="58"/>
      <c r="D90" s="20">
        <v>1</v>
      </c>
      <c r="E90" s="84">
        <f t="shared" si="2"/>
        <v>0</v>
      </c>
      <c r="F90" s="134">
        <v>24</v>
      </c>
      <c r="G90" s="126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3"/>
    </row>
    <row r="91" spans="1:108" s="124" customFormat="1" ht="30.75" thickBot="1">
      <c r="A91" s="72" t="s">
        <v>169</v>
      </c>
      <c r="B91" s="151" t="s">
        <v>159</v>
      </c>
      <c r="C91" s="58"/>
      <c r="D91" s="20">
        <v>1</v>
      </c>
      <c r="E91" s="84">
        <f t="shared" si="2"/>
        <v>0</v>
      </c>
      <c r="F91" s="134">
        <v>3</v>
      </c>
      <c r="G91" s="126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s="124" customFormat="1" ht="15" thickBot="1">
      <c r="A92" s="72"/>
      <c r="B92" s="154"/>
      <c r="C92" s="58"/>
      <c r="D92" s="20"/>
      <c r="E92" s="134"/>
      <c r="F92" s="134">
        <f>SUM(F86:F91)</f>
        <v>100</v>
      </c>
      <c r="G92" s="126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3"/>
    </row>
    <row r="93" spans="1:108" s="124" customFormat="1" ht="21" customHeight="1" thickBot="1">
      <c r="A93" s="75"/>
      <c r="B93" s="59" t="s">
        <v>24</v>
      </c>
      <c r="C93" s="47">
        <f>(SUMPRODUCT(F80:F83,E80:E83)/F84+SUMPRODUCT(F86:F91,E86:E91)/F92)/2</f>
        <v>0</v>
      </c>
      <c r="D93" s="18"/>
      <c r="E93" s="18"/>
      <c r="F93" s="18"/>
      <c r="G93" s="126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s="124" customFormat="1" ht="21.75" customHeight="1" thickBot="1">
      <c r="A94" s="75"/>
      <c r="B94" s="16"/>
      <c r="C94" s="17"/>
      <c r="D94" s="18"/>
      <c r="E94" s="18"/>
      <c r="F94" s="18"/>
      <c r="G94" s="126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3"/>
    </row>
    <row r="95" spans="1:108" s="124" customFormat="1" ht="24" customHeight="1" thickBot="1">
      <c r="A95" s="66" t="s">
        <v>7</v>
      </c>
      <c r="B95" s="6" t="s">
        <v>181</v>
      </c>
      <c r="C95" s="7" t="s">
        <v>13</v>
      </c>
      <c r="D95" s="7"/>
      <c r="E95" s="7" t="s">
        <v>58</v>
      </c>
      <c r="F95" s="33" t="s">
        <v>87</v>
      </c>
      <c r="G95" s="126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s="124" customFormat="1" ht="15" thickBot="1">
      <c r="A96" s="72"/>
      <c r="B96" s="152" t="s">
        <v>180</v>
      </c>
      <c r="C96" s="57"/>
      <c r="D96" s="28"/>
      <c r="E96" s="11"/>
      <c r="F96" s="11"/>
      <c r="G96" s="126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3"/>
    </row>
    <row r="97" spans="1:108" s="124" customFormat="1" ht="36.75" customHeight="1" thickBot="1">
      <c r="A97" s="72" t="s">
        <v>183</v>
      </c>
      <c r="B97" s="151" t="s">
        <v>170</v>
      </c>
      <c r="C97" s="57"/>
      <c r="D97" s="28">
        <v>1</v>
      </c>
      <c r="E97" s="84">
        <f>IF(OR(D97=2,D97=3),0,IF(D97=4,0.2,IF(D97=5,0.5,IF(D97=6,1,0))))</f>
        <v>0</v>
      </c>
      <c r="F97" s="125">
        <v>27</v>
      </c>
      <c r="G97" s="126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s="124" customFormat="1" ht="30.75" thickBot="1">
      <c r="A98" s="72" t="s">
        <v>184</v>
      </c>
      <c r="B98" s="151" t="s">
        <v>171</v>
      </c>
      <c r="C98" s="57"/>
      <c r="D98" s="28">
        <v>1</v>
      </c>
      <c r="E98" s="84">
        <f>IF(OR(D98=2,D98=3),0,IF(D98=4,0.2,IF(D98=5,0.5,IF(D98=6,1,0))))</f>
        <v>0</v>
      </c>
      <c r="F98" s="125">
        <v>26</v>
      </c>
      <c r="G98" s="126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3"/>
    </row>
    <row r="99" spans="1:108" s="124" customFormat="1" ht="33.75" customHeight="1" thickBot="1">
      <c r="A99" s="72" t="s">
        <v>185</v>
      </c>
      <c r="B99" s="151" t="s">
        <v>172</v>
      </c>
      <c r="C99" s="57"/>
      <c r="D99" s="28">
        <v>1</v>
      </c>
      <c r="E99" s="84">
        <f>IF(OR(D99=2,D99=3),0,IF(D99=4,0.2,IF(D99=5,0.5,IF(D99=6,1,0))))</f>
        <v>0</v>
      </c>
      <c r="F99" s="125">
        <v>24</v>
      </c>
      <c r="G99" s="126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3"/>
    </row>
    <row r="100" spans="1:108" s="124" customFormat="1" ht="30.75" thickBot="1">
      <c r="A100" s="72" t="s">
        <v>186</v>
      </c>
      <c r="B100" s="151" t="s">
        <v>173</v>
      </c>
      <c r="C100" s="57"/>
      <c r="D100" s="28">
        <v>1</v>
      </c>
      <c r="E100" s="84">
        <f>IF(OR(D100=2,D100=3),0,IF(D100=4,0.2,IF(D100=5,0.5,IF(D100=6,1,0))))</f>
        <v>0</v>
      </c>
      <c r="F100" s="125">
        <v>23</v>
      </c>
      <c r="G100" s="126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s="124" customFormat="1" ht="18" customHeight="1" thickBot="1">
      <c r="A101" s="76"/>
      <c r="B101" s="57"/>
      <c r="C101" s="57"/>
      <c r="D101" s="28"/>
      <c r="E101" s="84"/>
      <c r="F101" s="125">
        <f>SUM(F97:F100)</f>
        <v>100</v>
      </c>
      <c r="G101" s="126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3"/>
    </row>
    <row r="102" spans="1:108" s="124" customFormat="1" ht="18.75" customHeight="1" thickBot="1">
      <c r="A102" s="72"/>
      <c r="B102" s="152" t="s">
        <v>153</v>
      </c>
      <c r="C102" s="57"/>
      <c r="D102" s="28"/>
      <c r="E102" s="125"/>
      <c r="F102" s="125"/>
      <c r="G102" s="126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s="124" customFormat="1" ht="46.5" customHeight="1" thickBot="1">
      <c r="A103" s="73" t="s">
        <v>187</v>
      </c>
      <c r="B103" s="151" t="s">
        <v>174</v>
      </c>
      <c r="C103" s="57"/>
      <c r="D103" s="29">
        <v>1</v>
      </c>
      <c r="E103" s="84">
        <f aca="true" t="shared" si="3" ref="E103:E108">IF(OR(D103=2,D103=3),0,IF(D103=4,0.2,IF(D103=5,0.5,IF(D103=6,1,0))))</f>
        <v>0</v>
      </c>
      <c r="F103" s="134">
        <v>14</v>
      </c>
      <c r="G103" s="126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3"/>
    </row>
    <row r="104" spans="1:108" s="124" customFormat="1" ht="45.75" thickBot="1">
      <c r="A104" s="72" t="s">
        <v>188</v>
      </c>
      <c r="B104" s="151" t="s">
        <v>175</v>
      </c>
      <c r="C104" s="58"/>
      <c r="D104" s="20">
        <v>1</v>
      </c>
      <c r="E104" s="84">
        <f t="shared" si="3"/>
        <v>0</v>
      </c>
      <c r="F104" s="134">
        <v>16</v>
      </c>
      <c r="G104" s="126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3"/>
    </row>
    <row r="105" spans="1:108" s="124" customFormat="1" ht="45.75" thickBot="1">
      <c r="A105" s="72" t="s">
        <v>189</v>
      </c>
      <c r="B105" s="151" t="s">
        <v>176</v>
      </c>
      <c r="C105" s="58"/>
      <c r="D105" s="20">
        <v>1</v>
      </c>
      <c r="E105" s="84">
        <f t="shared" si="3"/>
        <v>0</v>
      </c>
      <c r="F105" s="134">
        <v>18</v>
      </c>
      <c r="G105" s="126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3"/>
    </row>
    <row r="106" spans="1:108" s="124" customFormat="1" ht="39.75" customHeight="1" thickBot="1">
      <c r="A106" s="72" t="s">
        <v>190</v>
      </c>
      <c r="B106" s="151" t="s">
        <v>177</v>
      </c>
      <c r="C106" s="58"/>
      <c r="D106" s="20">
        <v>1</v>
      </c>
      <c r="E106" s="84">
        <f t="shared" si="3"/>
        <v>0</v>
      </c>
      <c r="F106" s="134">
        <v>20</v>
      </c>
      <c r="G106" s="126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3"/>
    </row>
    <row r="107" spans="1:108" s="124" customFormat="1" ht="30.75" thickBot="1">
      <c r="A107" s="74" t="s">
        <v>191</v>
      </c>
      <c r="B107" s="151" t="s">
        <v>178</v>
      </c>
      <c r="C107" s="58"/>
      <c r="D107" s="20">
        <v>1</v>
      </c>
      <c r="E107" s="84">
        <f t="shared" si="3"/>
        <v>0</v>
      </c>
      <c r="F107" s="134">
        <v>15</v>
      </c>
      <c r="G107" s="126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3"/>
    </row>
    <row r="108" spans="1:108" s="124" customFormat="1" ht="32.25" customHeight="1" thickBot="1">
      <c r="A108" s="72" t="s">
        <v>192</v>
      </c>
      <c r="B108" s="151" t="s">
        <v>179</v>
      </c>
      <c r="C108" s="58"/>
      <c r="D108" s="20">
        <v>1</v>
      </c>
      <c r="E108" s="84">
        <f t="shared" si="3"/>
        <v>0</v>
      </c>
      <c r="F108" s="134">
        <v>17</v>
      </c>
      <c r="G108" s="126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3"/>
    </row>
    <row r="109" spans="1:108" s="124" customFormat="1" ht="16.5" thickBot="1">
      <c r="A109" s="77"/>
      <c r="B109" s="18"/>
      <c r="C109" s="18"/>
      <c r="D109" s="18"/>
      <c r="E109" s="132"/>
      <c r="F109" s="125">
        <f>SUM(F103:F108)</f>
        <v>100</v>
      </c>
      <c r="G109" s="126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3"/>
    </row>
    <row r="110" spans="1:108" s="124" customFormat="1" ht="16.5" thickBot="1">
      <c r="A110" s="69"/>
      <c r="B110" s="16" t="s">
        <v>25</v>
      </c>
      <c r="C110" s="47">
        <f>(SUMPRODUCT(F97:F100,E97:E100)/F101+SUMPRODUCT(F103:F108,E103:E108)/F109)/2</f>
        <v>0</v>
      </c>
      <c r="D110" s="18"/>
      <c r="E110" s="18"/>
      <c r="F110" s="15"/>
      <c r="G110" s="130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3"/>
    </row>
    <row r="111" spans="1:108" s="124" customFormat="1" ht="16.5" thickBot="1">
      <c r="A111" s="71"/>
      <c r="B111" s="21"/>
      <c r="C111" s="22"/>
      <c r="D111" s="23"/>
      <c r="E111" s="23"/>
      <c r="F111" s="91"/>
      <c r="G111" s="126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3"/>
    </row>
    <row r="112" spans="1:108" s="124" customFormat="1" ht="23.25" customHeight="1" thickBot="1">
      <c r="A112" s="71"/>
      <c r="B112" s="186" t="s">
        <v>64</v>
      </c>
      <c r="C112" s="187"/>
      <c r="D112" s="187"/>
      <c r="E112" s="187"/>
      <c r="F112" s="90"/>
      <c r="G112" s="126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3"/>
    </row>
    <row r="113" spans="1:108" s="124" customFormat="1" ht="16.5" thickBot="1">
      <c r="A113" s="71"/>
      <c r="B113" s="24" t="s">
        <v>33</v>
      </c>
      <c r="C113" s="25" t="s">
        <v>32</v>
      </c>
      <c r="D113" s="25"/>
      <c r="E113" s="56" t="s">
        <v>87</v>
      </c>
      <c r="F113" s="90"/>
      <c r="G113" s="130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3"/>
    </row>
    <row r="114" spans="1:108" s="124" customFormat="1" ht="16.5" thickBot="1">
      <c r="A114" s="71"/>
      <c r="B114" s="26" t="s">
        <v>6</v>
      </c>
      <c r="C114" s="48">
        <f>C93</f>
        <v>0</v>
      </c>
      <c r="D114" s="137"/>
      <c r="E114" s="89">
        <v>44</v>
      </c>
      <c r="F114" s="90"/>
      <c r="G114" s="130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3"/>
    </row>
    <row r="115" spans="1:108" s="124" customFormat="1" ht="16.5" thickBot="1">
      <c r="A115" s="71"/>
      <c r="B115" s="26" t="s">
        <v>7</v>
      </c>
      <c r="C115" s="48">
        <f>C110</f>
        <v>0</v>
      </c>
      <c r="D115" s="137"/>
      <c r="E115" s="89">
        <v>56</v>
      </c>
      <c r="F115" s="90"/>
      <c r="G115" s="130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3"/>
    </row>
    <row r="116" spans="1:108" s="124" customFormat="1" ht="16.5" thickBot="1">
      <c r="A116" s="71"/>
      <c r="B116" s="27" t="s">
        <v>34</v>
      </c>
      <c r="C116" s="175">
        <f>SUMPRODUCT(C114:C115,E114:E115)/SUM(E114:E115)</f>
        <v>0</v>
      </c>
      <c r="D116" s="176"/>
      <c r="E116" s="177"/>
      <c r="F116" s="90"/>
      <c r="G116" s="130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3"/>
    </row>
    <row r="117" spans="1:108" s="124" customFormat="1" ht="16.5" thickBot="1">
      <c r="A117" s="71"/>
      <c r="B117" s="30"/>
      <c r="C117" s="31"/>
      <c r="D117" s="23"/>
      <c r="E117" s="23"/>
      <c r="F117" s="92"/>
      <c r="G117" s="130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3"/>
    </row>
    <row r="118" spans="1:108" s="124" customFormat="1" ht="24.75" customHeight="1" thickBot="1">
      <c r="A118" s="193" t="s">
        <v>542</v>
      </c>
      <c r="B118" s="194"/>
      <c r="C118" s="194"/>
      <c r="D118" s="194"/>
      <c r="E118" s="194"/>
      <c r="F118" s="195"/>
      <c r="G118" s="126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3"/>
    </row>
    <row r="119" spans="1:108" s="124" customFormat="1" ht="18.75" customHeight="1" thickBot="1">
      <c r="A119" s="66" t="s">
        <v>26</v>
      </c>
      <c r="B119" s="32" t="s">
        <v>193</v>
      </c>
      <c r="C119" s="7" t="s">
        <v>13</v>
      </c>
      <c r="D119" s="7"/>
      <c r="E119" s="7" t="s">
        <v>58</v>
      </c>
      <c r="F119" s="33" t="s">
        <v>87</v>
      </c>
      <c r="G119" s="120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3"/>
    </row>
    <row r="120" spans="1:108" s="124" customFormat="1" ht="39.75" customHeight="1" thickBot="1">
      <c r="A120" s="78" t="s">
        <v>195</v>
      </c>
      <c r="B120" s="151" t="s">
        <v>194</v>
      </c>
      <c r="C120" s="53"/>
      <c r="D120" s="53">
        <v>1</v>
      </c>
      <c r="E120" s="84">
        <f>IF(OR(D120=2,D120=3),0,IF(D120=4,0.2,IF(D120=5,0.5,IF(D120=6,1,0))))</f>
        <v>0</v>
      </c>
      <c r="F120" s="134">
        <v>28</v>
      </c>
      <c r="G120" s="120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3"/>
    </row>
    <row r="121" spans="1:108" s="124" customFormat="1" ht="30.75" thickBot="1">
      <c r="A121" s="78" t="s">
        <v>196</v>
      </c>
      <c r="B121" s="151" t="s">
        <v>199</v>
      </c>
      <c r="C121" s="53"/>
      <c r="D121" s="53">
        <v>1</v>
      </c>
      <c r="E121" s="84">
        <f>IF(OR(D121=2,D121=3),0,IF(D121=4,0.2,IF(D121=5,0.5,IF(D121=6,1,0))))</f>
        <v>0</v>
      </c>
      <c r="F121" s="134">
        <v>22</v>
      </c>
      <c r="G121" s="120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3"/>
    </row>
    <row r="122" spans="1:108" s="124" customFormat="1" ht="30.75" thickBot="1">
      <c r="A122" s="78" t="s">
        <v>197</v>
      </c>
      <c r="B122" s="151" t="s">
        <v>200</v>
      </c>
      <c r="C122" s="53"/>
      <c r="D122" s="53">
        <v>1</v>
      </c>
      <c r="E122" s="84">
        <f>IF(OR(D122=2,D122=3),0,IF(D122=4,0.2,IF(D122=5,0.5,IF(D122=6,1,0))))</f>
        <v>0</v>
      </c>
      <c r="F122" s="134">
        <v>24</v>
      </c>
      <c r="G122" s="120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3"/>
    </row>
    <row r="123" spans="1:108" s="124" customFormat="1" ht="30.75" thickBot="1">
      <c r="A123" s="78" t="s">
        <v>198</v>
      </c>
      <c r="B123" s="151" t="s">
        <v>201</v>
      </c>
      <c r="C123" s="53"/>
      <c r="D123" s="53">
        <v>1</v>
      </c>
      <c r="E123" s="84">
        <f>IF(OR(D123=2,D123=3),0,IF(D123=4,0.2,IF(D123=5,0.5,IF(D123=6,1,0))))</f>
        <v>0</v>
      </c>
      <c r="F123" s="134">
        <v>26</v>
      </c>
      <c r="G123" s="120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3"/>
    </row>
    <row r="124" spans="1:108" s="124" customFormat="1" ht="19.5" customHeight="1" thickBot="1">
      <c r="A124" s="78"/>
      <c r="B124" s="16" t="s">
        <v>27</v>
      </c>
      <c r="C124" s="47">
        <f>SUMPRODUCT(F118:F123,E118:E123)/F124</f>
        <v>0</v>
      </c>
      <c r="D124" s="18"/>
      <c r="E124" s="133"/>
      <c r="F124" s="135">
        <f>SUM(F118:F123)</f>
        <v>100</v>
      </c>
      <c r="G124" s="120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3"/>
    </row>
    <row r="125" spans="1:108" s="124" customFormat="1" ht="15" thickBot="1">
      <c r="A125" s="70"/>
      <c r="B125" s="19"/>
      <c r="C125" s="20"/>
      <c r="D125" s="20"/>
      <c r="E125" s="20"/>
      <c r="F125" s="20"/>
      <c r="G125" s="126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3"/>
    </row>
    <row r="126" spans="1:108" s="124" customFormat="1" ht="20.25" customHeight="1" thickBot="1">
      <c r="A126" s="66" t="s">
        <v>206</v>
      </c>
      <c r="B126" s="32" t="s">
        <v>207</v>
      </c>
      <c r="C126" s="7"/>
      <c r="D126" s="7"/>
      <c r="E126" s="7" t="s">
        <v>58</v>
      </c>
      <c r="F126" s="33" t="s">
        <v>87</v>
      </c>
      <c r="G126" s="120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3"/>
    </row>
    <row r="127" spans="1:108" s="124" customFormat="1" ht="30.75" customHeight="1" thickBot="1">
      <c r="A127" s="70" t="s">
        <v>208</v>
      </c>
      <c r="B127" s="151" t="s">
        <v>217</v>
      </c>
      <c r="C127" s="20"/>
      <c r="D127" s="20">
        <v>1</v>
      </c>
      <c r="E127" s="84">
        <f aca="true" t="shared" si="4" ref="E127:E135">IF(OR(D127=2,D127=3),0,IF(D127=4,0.2,IF(D127=5,0.5,IF(D127=6,1,0))))</f>
        <v>0</v>
      </c>
      <c r="F127" s="134">
        <v>7</v>
      </c>
      <c r="G127" s="126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3"/>
    </row>
    <row r="128" spans="1:108" s="124" customFormat="1" ht="29.25" customHeight="1" thickBot="1">
      <c r="A128" s="70" t="s">
        <v>209</v>
      </c>
      <c r="B128" s="151" t="s">
        <v>218</v>
      </c>
      <c r="C128" s="20"/>
      <c r="D128" s="20">
        <v>1</v>
      </c>
      <c r="E128" s="84">
        <f t="shared" si="4"/>
        <v>0</v>
      </c>
      <c r="F128" s="134">
        <v>11</v>
      </c>
      <c r="G128" s="126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3"/>
    </row>
    <row r="129" spans="1:108" s="124" customFormat="1" ht="33" customHeight="1" thickBot="1">
      <c r="A129" s="70" t="s">
        <v>210</v>
      </c>
      <c r="B129" s="151" t="s">
        <v>219</v>
      </c>
      <c r="C129" s="20"/>
      <c r="D129" s="20">
        <v>1</v>
      </c>
      <c r="E129" s="84">
        <f t="shared" si="4"/>
        <v>0</v>
      </c>
      <c r="F129" s="134">
        <v>14</v>
      </c>
      <c r="G129" s="126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3"/>
    </row>
    <row r="130" spans="1:108" s="124" customFormat="1" ht="31.5" customHeight="1" thickBot="1">
      <c r="A130" s="70" t="s">
        <v>211</v>
      </c>
      <c r="B130" s="151" t="s">
        <v>220</v>
      </c>
      <c r="C130" s="20"/>
      <c r="D130" s="20">
        <v>1</v>
      </c>
      <c r="E130" s="84">
        <f t="shared" si="4"/>
        <v>0</v>
      </c>
      <c r="F130" s="134">
        <v>12</v>
      </c>
      <c r="G130" s="126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3"/>
    </row>
    <row r="131" spans="1:108" s="124" customFormat="1" ht="46.5" customHeight="1" thickBot="1">
      <c r="A131" s="70" t="s">
        <v>212</v>
      </c>
      <c r="B131" s="151" t="s">
        <v>221</v>
      </c>
      <c r="C131" s="20"/>
      <c r="D131" s="20">
        <v>1</v>
      </c>
      <c r="E131" s="84">
        <f t="shared" si="4"/>
        <v>0</v>
      </c>
      <c r="F131" s="134">
        <v>11</v>
      </c>
      <c r="G131" s="126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3"/>
    </row>
    <row r="132" spans="1:108" s="124" customFormat="1" ht="30" customHeight="1" thickBot="1">
      <c r="A132" s="70" t="s">
        <v>213</v>
      </c>
      <c r="B132" s="151" t="s">
        <v>222</v>
      </c>
      <c r="C132" s="20"/>
      <c r="D132" s="20">
        <v>1</v>
      </c>
      <c r="E132" s="84">
        <f t="shared" si="4"/>
        <v>0</v>
      </c>
      <c r="F132" s="134">
        <v>8</v>
      </c>
      <c r="G132" s="126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3"/>
    </row>
    <row r="133" spans="1:108" s="124" customFormat="1" ht="31.5" customHeight="1" thickBot="1">
      <c r="A133" s="70" t="s">
        <v>214</v>
      </c>
      <c r="B133" s="151" t="s">
        <v>223</v>
      </c>
      <c r="C133" s="20"/>
      <c r="D133" s="20">
        <v>1</v>
      </c>
      <c r="E133" s="84">
        <f t="shared" si="4"/>
        <v>0</v>
      </c>
      <c r="F133" s="134">
        <v>11</v>
      </c>
      <c r="G133" s="126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3"/>
    </row>
    <row r="134" spans="1:108" s="124" customFormat="1" ht="44.25" customHeight="1" thickBot="1">
      <c r="A134" s="70" t="s">
        <v>215</v>
      </c>
      <c r="B134" s="151" t="s">
        <v>224</v>
      </c>
      <c r="C134" s="20"/>
      <c r="D134" s="20">
        <v>1</v>
      </c>
      <c r="E134" s="84">
        <f t="shared" si="4"/>
        <v>0</v>
      </c>
      <c r="F134" s="134">
        <v>7</v>
      </c>
      <c r="G134" s="126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3"/>
    </row>
    <row r="135" spans="1:108" s="124" customFormat="1" ht="51" customHeight="1" thickBot="1">
      <c r="A135" s="70" t="s">
        <v>216</v>
      </c>
      <c r="B135" s="151" t="s">
        <v>225</v>
      </c>
      <c r="C135" s="20"/>
      <c r="D135" s="20">
        <v>1</v>
      </c>
      <c r="E135" s="84">
        <f t="shared" si="4"/>
        <v>0</v>
      </c>
      <c r="F135" s="134">
        <v>19</v>
      </c>
      <c r="G135" s="126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3"/>
    </row>
    <row r="136" spans="1:108" s="124" customFormat="1" ht="16.5" thickBot="1">
      <c r="A136" s="69"/>
      <c r="B136" s="16" t="s">
        <v>205</v>
      </c>
      <c r="C136" s="47">
        <f>SUMPRODUCT(F127:F135,E127:E135)/F136</f>
        <v>0</v>
      </c>
      <c r="D136" s="18"/>
      <c r="E136" s="132"/>
      <c r="F136" s="135">
        <f>SUM(F127:F135)</f>
        <v>100</v>
      </c>
      <c r="G136" s="130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3"/>
    </row>
    <row r="137" spans="1:108" s="124" customFormat="1" ht="16.5" thickBot="1">
      <c r="A137" s="71"/>
      <c r="B137" s="21"/>
      <c r="C137" s="22"/>
      <c r="D137" s="23"/>
      <c r="E137" s="23"/>
      <c r="F137" s="91"/>
      <c r="G137" s="120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3"/>
    </row>
    <row r="138" spans="1:108" s="124" customFormat="1" ht="16.5" thickBot="1">
      <c r="A138" s="71"/>
      <c r="B138" s="217" t="s">
        <v>65</v>
      </c>
      <c r="C138" s="218"/>
      <c r="D138" s="218"/>
      <c r="E138" s="218"/>
      <c r="F138" s="90"/>
      <c r="G138" s="126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3"/>
    </row>
    <row r="139" spans="1:108" s="124" customFormat="1" ht="16.5" thickBot="1">
      <c r="A139" s="71"/>
      <c r="B139" s="24" t="s">
        <v>35</v>
      </c>
      <c r="C139" s="24" t="s">
        <v>32</v>
      </c>
      <c r="D139" s="24"/>
      <c r="E139" s="62" t="s">
        <v>87</v>
      </c>
      <c r="F139" s="90"/>
      <c r="G139" s="126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3"/>
    </row>
    <row r="140" spans="1:108" s="124" customFormat="1" ht="16.5" thickBot="1">
      <c r="A140" s="71"/>
      <c r="B140" s="26" t="s">
        <v>26</v>
      </c>
      <c r="C140" s="139">
        <f>C124</f>
        <v>0</v>
      </c>
      <c r="D140" s="136"/>
      <c r="E140" s="160">
        <v>66</v>
      </c>
      <c r="F140" s="90"/>
      <c r="G140" s="126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/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3"/>
    </row>
    <row r="141" spans="1:108" s="124" customFormat="1" ht="16.5" thickBot="1">
      <c r="A141" s="71"/>
      <c r="B141" s="26" t="s">
        <v>206</v>
      </c>
      <c r="C141" s="139">
        <f>C136</f>
        <v>0</v>
      </c>
      <c r="D141" s="136"/>
      <c r="E141" s="160">
        <v>34</v>
      </c>
      <c r="F141" s="90"/>
      <c r="G141" s="126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3"/>
    </row>
    <row r="142" spans="1:108" s="124" customFormat="1" ht="16.5" thickBot="1">
      <c r="A142" s="71"/>
      <c r="B142" s="27" t="s">
        <v>34</v>
      </c>
      <c r="C142" s="189">
        <f>SUMPRODUCT(C140:C141,E140:E141)/SUM(E140:E141)</f>
        <v>0</v>
      </c>
      <c r="D142" s="190"/>
      <c r="E142" s="191"/>
      <c r="F142" s="90"/>
      <c r="G142" s="126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3"/>
    </row>
    <row r="143" spans="1:108" s="124" customFormat="1" ht="16.5" thickBot="1">
      <c r="A143" s="71"/>
      <c r="B143" s="21"/>
      <c r="C143" s="22"/>
      <c r="D143" s="23"/>
      <c r="E143" s="23"/>
      <c r="F143" s="92"/>
      <c r="G143" s="126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3"/>
    </row>
    <row r="144" spans="1:108" s="124" customFormat="1" ht="16.5" thickBot="1">
      <c r="A144" s="192" t="s">
        <v>50</v>
      </c>
      <c r="B144" s="192"/>
      <c r="C144" s="192"/>
      <c r="D144" s="192"/>
      <c r="E144" s="192"/>
      <c r="F144" s="192"/>
      <c r="G144" s="126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3"/>
    </row>
    <row r="145" spans="1:108" s="124" customFormat="1" ht="19.5" customHeight="1" thickBot="1">
      <c r="A145" s="66" t="s">
        <v>28</v>
      </c>
      <c r="B145" s="6" t="s">
        <v>234</v>
      </c>
      <c r="C145" s="7" t="s">
        <v>13</v>
      </c>
      <c r="D145" s="7"/>
      <c r="E145" s="7" t="s">
        <v>58</v>
      </c>
      <c r="F145" s="33" t="s">
        <v>87</v>
      </c>
      <c r="G145" s="120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3"/>
    </row>
    <row r="146" spans="1:108" s="124" customFormat="1" ht="35.25" customHeight="1" thickBot="1">
      <c r="A146" s="70" t="s">
        <v>226</v>
      </c>
      <c r="B146" s="151" t="s">
        <v>235</v>
      </c>
      <c r="C146" s="34"/>
      <c r="D146" s="60">
        <v>1</v>
      </c>
      <c r="E146" s="84">
        <f aca="true" t="shared" si="5" ref="E146:E153">IF(OR(D146=2,D146=3),0,IF(D146=4,0.2,IF(D146=5,0.5,IF(D146=6,1,0))))</f>
        <v>0</v>
      </c>
      <c r="F146" s="141">
        <v>11</v>
      </c>
      <c r="G146" s="126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3"/>
    </row>
    <row r="147" spans="1:108" s="124" customFormat="1" ht="30.75" thickBot="1">
      <c r="A147" s="70" t="s">
        <v>227</v>
      </c>
      <c r="B147" s="151" t="s">
        <v>236</v>
      </c>
      <c r="C147" s="34"/>
      <c r="D147" s="60">
        <v>1</v>
      </c>
      <c r="E147" s="84">
        <f t="shared" si="5"/>
        <v>0</v>
      </c>
      <c r="F147" s="141">
        <v>13</v>
      </c>
      <c r="G147" s="126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3"/>
    </row>
    <row r="148" spans="1:108" s="124" customFormat="1" ht="30.75" thickBot="1">
      <c r="A148" s="70" t="s">
        <v>228</v>
      </c>
      <c r="B148" s="151" t="s">
        <v>237</v>
      </c>
      <c r="C148" s="34"/>
      <c r="D148" s="60">
        <v>1</v>
      </c>
      <c r="E148" s="84">
        <f t="shared" si="5"/>
        <v>0</v>
      </c>
      <c r="F148" s="141">
        <v>13</v>
      </c>
      <c r="G148" s="126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3"/>
    </row>
    <row r="149" spans="1:108" s="124" customFormat="1" ht="30.75" thickBot="1">
      <c r="A149" s="70" t="s">
        <v>229</v>
      </c>
      <c r="B149" s="151" t="s">
        <v>243</v>
      </c>
      <c r="C149" s="34"/>
      <c r="D149" s="60">
        <v>1</v>
      </c>
      <c r="E149" s="84">
        <f t="shared" si="5"/>
        <v>0</v>
      </c>
      <c r="F149" s="141">
        <v>14</v>
      </c>
      <c r="G149" s="126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3"/>
    </row>
    <row r="150" spans="1:108" s="124" customFormat="1" ht="30.75" thickBot="1">
      <c r="A150" s="70" t="s">
        <v>230</v>
      </c>
      <c r="B150" s="151" t="s">
        <v>244</v>
      </c>
      <c r="C150" s="34"/>
      <c r="D150" s="60">
        <v>1</v>
      </c>
      <c r="E150" s="84">
        <f t="shared" si="5"/>
        <v>0</v>
      </c>
      <c r="F150" s="141">
        <v>14</v>
      </c>
      <c r="G150" s="126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3"/>
    </row>
    <row r="151" spans="1:108" s="124" customFormat="1" ht="30.75" thickBot="1">
      <c r="A151" s="70" t="s">
        <v>231</v>
      </c>
      <c r="B151" s="151" t="s">
        <v>245</v>
      </c>
      <c r="C151" s="20"/>
      <c r="D151" s="60">
        <v>1</v>
      </c>
      <c r="E151" s="84">
        <f t="shared" si="5"/>
        <v>0</v>
      </c>
      <c r="F151" s="141">
        <v>14</v>
      </c>
      <c r="G151" s="126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3"/>
    </row>
    <row r="152" spans="1:108" s="124" customFormat="1" ht="33" customHeight="1" thickBot="1">
      <c r="A152" s="70" t="s">
        <v>232</v>
      </c>
      <c r="B152" s="151" t="s">
        <v>246</v>
      </c>
      <c r="C152" s="20"/>
      <c r="D152" s="60">
        <v>1</v>
      </c>
      <c r="E152" s="84">
        <f t="shared" si="5"/>
        <v>0</v>
      </c>
      <c r="F152" s="141">
        <v>15</v>
      </c>
      <c r="G152" s="126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3"/>
    </row>
    <row r="153" spans="1:108" s="124" customFormat="1" ht="45.75" thickBot="1">
      <c r="A153" s="70" t="s">
        <v>233</v>
      </c>
      <c r="B153" s="151" t="s">
        <v>247</v>
      </c>
      <c r="C153" s="20"/>
      <c r="D153" s="60">
        <v>1</v>
      </c>
      <c r="E153" s="84">
        <f t="shared" si="5"/>
        <v>0</v>
      </c>
      <c r="F153" s="141">
        <v>6</v>
      </c>
      <c r="G153" s="126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3"/>
    </row>
    <row r="154" spans="1:108" s="124" customFormat="1" ht="19.5" customHeight="1" thickBot="1">
      <c r="A154" s="69"/>
      <c r="B154" s="16" t="s">
        <v>31</v>
      </c>
      <c r="C154" s="47">
        <f>SUMPRODUCT(F146:F153,E146:E153)/F154</f>
        <v>0</v>
      </c>
      <c r="D154" s="18"/>
      <c r="E154" s="132"/>
      <c r="F154" s="135">
        <f>SUM(F146:F153)</f>
        <v>100</v>
      </c>
      <c r="G154" s="126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3"/>
    </row>
    <row r="155" spans="1:108" s="124" customFormat="1" ht="16.5" thickBot="1">
      <c r="A155" s="69"/>
      <c r="B155" s="16"/>
      <c r="C155" s="17"/>
      <c r="D155" s="18"/>
      <c r="E155" s="18"/>
      <c r="F155" s="18"/>
      <c r="G155" s="130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3"/>
    </row>
    <row r="156" spans="1:108" s="124" customFormat="1" ht="20.25" customHeight="1" thickBot="1">
      <c r="A156" s="66" t="s">
        <v>29</v>
      </c>
      <c r="B156" s="6" t="s">
        <v>241</v>
      </c>
      <c r="C156" s="33" t="s">
        <v>13</v>
      </c>
      <c r="D156" s="32"/>
      <c r="E156" s="7" t="s">
        <v>58</v>
      </c>
      <c r="F156" s="33" t="s">
        <v>87</v>
      </c>
      <c r="G156" s="130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3"/>
    </row>
    <row r="157" spans="1:108" s="124" customFormat="1" ht="35.25" customHeight="1" thickBot="1">
      <c r="A157" s="70" t="s">
        <v>238</v>
      </c>
      <c r="B157" s="151" t="s">
        <v>242</v>
      </c>
      <c r="C157" s="34"/>
      <c r="D157" s="34">
        <v>1</v>
      </c>
      <c r="E157" s="84">
        <f>IF(OR(D157=2,D157=3),0,IF(D157=4,0.2,IF(D157=5,0.5,IF(D157=6,1,0))))</f>
        <v>0</v>
      </c>
      <c r="F157" s="141">
        <v>36</v>
      </c>
      <c r="G157" s="130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3"/>
    </row>
    <row r="158" spans="1:108" s="124" customFormat="1" ht="30" customHeight="1" thickBot="1">
      <c r="A158" s="70" t="s">
        <v>239</v>
      </c>
      <c r="B158" s="151" t="s">
        <v>248</v>
      </c>
      <c r="C158" s="34"/>
      <c r="D158" s="34">
        <v>1</v>
      </c>
      <c r="E158" s="84">
        <f>IF(OR(D158=2,D158=3),0,IF(D158=4,0.2,IF(D158=5,0.5,IF(D158=6,1,0))))</f>
        <v>0</v>
      </c>
      <c r="F158" s="141">
        <v>26</v>
      </c>
      <c r="G158" s="126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3"/>
    </row>
    <row r="159" spans="1:108" s="124" customFormat="1" ht="31.5" customHeight="1" thickBot="1">
      <c r="A159" s="70" t="s">
        <v>240</v>
      </c>
      <c r="B159" s="151" t="s">
        <v>249</v>
      </c>
      <c r="C159" s="34"/>
      <c r="D159" s="34">
        <v>1</v>
      </c>
      <c r="E159" s="84">
        <f>IF(OR(D159=2,D159=3),0,IF(D159=4,0.2,IF(D159=5,0.5,IF(D159=6,1,0))))</f>
        <v>0</v>
      </c>
      <c r="F159" s="141">
        <v>38</v>
      </c>
      <c r="G159" s="126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3"/>
    </row>
    <row r="160" spans="1:108" s="124" customFormat="1" ht="22.5" customHeight="1" thickBot="1">
      <c r="A160" s="70"/>
      <c r="B160" s="16" t="s">
        <v>30</v>
      </c>
      <c r="C160" s="47">
        <f>SUMPRODUCT(F157:F159,E157:E159)/F160</f>
        <v>0</v>
      </c>
      <c r="D160" s="34"/>
      <c r="E160" s="140"/>
      <c r="F160" s="141">
        <f>SUM(F157:F159)</f>
        <v>100</v>
      </c>
      <c r="G160" s="126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3"/>
    </row>
    <row r="161" spans="1:108" s="124" customFormat="1" ht="22.5" customHeight="1" thickBot="1">
      <c r="A161" s="70"/>
      <c r="B161" s="16"/>
      <c r="C161" s="35"/>
      <c r="D161" s="34"/>
      <c r="E161" s="34"/>
      <c r="F161" s="34"/>
      <c r="G161" s="126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3"/>
    </row>
    <row r="162" spans="1:108" s="124" customFormat="1" ht="18.75" customHeight="1" thickBot="1">
      <c r="A162" s="66" t="s">
        <v>267</v>
      </c>
      <c r="B162" s="6" t="s">
        <v>285</v>
      </c>
      <c r="C162" s="7" t="s">
        <v>57</v>
      </c>
      <c r="D162" s="32"/>
      <c r="E162" s="169"/>
      <c r="F162" s="170"/>
      <c r="G162" s="126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22"/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3"/>
    </row>
    <row r="163" spans="1:108" ht="21.75" customHeight="1" thickBot="1">
      <c r="A163" s="70" t="s">
        <v>255</v>
      </c>
      <c r="B163" s="151" t="s">
        <v>250</v>
      </c>
      <c r="C163" s="61">
        <v>0</v>
      </c>
      <c r="D163" s="20"/>
      <c r="E163" s="171"/>
      <c r="F163" s="172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1"/>
    </row>
    <row r="164" spans="1:108" ht="21" customHeight="1" thickBot="1">
      <c r="A164" s="70" t="s">
        <v>256</v>
      </c>
      <c r="B164" s="151" t="s">
        <v>251</v>
      </c>
      <c r="C164" s="61">
        <v>0</v>
      </c>
      <c r="D164" s="20"/>
      <c r="E164" s="171"/>
      <c r="F164" s="172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CW164" s="100"/>
      <c r="CX164" s="100"/>
      <c r="CY164" s="100"/>
      <c r="CZ164" s="100"/>
      <c r="DA164" s="100"/>
      <c r="DB164" s="100"/>
      <c r="DC164" s="100"/>
      <c r="DD164" s="101"/>
    </row>
    <row r="165" spans="1:108" ht="22.5" customHeight="1" thickBot="1">
      <c r="A165" s="70" t="s">
        <v>257</v>
      </c>
      <c r="B165" s="151" t="s">
        <v>252</v>
      </c>
      <c r="C165" s="61">
        <v>0</v>
      </c>
      <c r="D165" s="20"/>
      <c r="E165" s="171"/>
      <c r="F165" s="172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100"/>
      <c r="BS165" s="100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/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100"/>
      <c r="CS165" s="100"/>
      <c r="CT165" s="100"/>
      <c r="CU165" s="100"/>
      <c r="CV165" s="100"/>
      <c r="CW165" s="100"/>
      <c r="CX165" s="100"/>
      <c r="CY165" s="100"/>
      <c r="CZ165" s="100"/>
      <c r="DA165" s="100"/>
      <c r="DB165" s="100"/>
      <c r="DC165" s="100"/>
      <c r="DD165" s="101"/>
    </row>
    <row r="166" spans="1:108" ht="30.75" thickBot="1">
      <c r="A166" s="70" t="s">
        <v>258</v>
      </c>
      <c r="B166" s="151" t="s">
        <v>253</v>
      </c>
      <c r="C166" s="61">
        <v>0</v>
      </c>
      <c r="D166" s="20"/>
      <c r="E166" s="171"/>
      <c r="F166" s="172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  <c r="CW166" s="100"/>
      <c r="CX166" s="100"/>
      <c r="CY166" s="100"/>
      <c r="CZ166" s="100"/>
      <c r="DA166" s="100"/>
      <c r="DB166" s="100"/>
      <c r="DC166" s="100"/>
      <c r="DD166" s="101"/>
    </row>
    <row r="167" spans="1:108" ht="29.25" customHeight="1" thickBot="1">
      <c r="A167" s="70" t="s">
        <v>259</v>
      </c>
      <c r="B167" s="151" t="s">
        <v>254</v>
      </c>
      <c r="C167" s="20">
        <v>0</v>
      </c>
      <c r="D167" s="20"/>
      <c r="E167" s="171"/>
      <c r="F167" s="172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100"/>
      <c r="BS167" s="100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100"/>
      <c r="CS167" s="100"/>
      <c r="CT167" s="100"/>
      <c r="CU167" s="100"/>
      <c r="CV167" s="100"/>
      <c r="CW167" s="100"/>
      <c r="CX167" s="100"/>
      <c r="CY167" s="100"/>
      <c r="CZ167" s="100"/>
      <c r="DA167" s="100"/>
      <c r="DB167" s="100"/>
      <c r="DC167" s="100"/>
      <c r="DD167" s="101"/>
    </row>
    <row r="168" spans="1:108" s="124" customFormat="1" ht="27" customHeight="1" thickBot="1">
      <c r="A168" s="70" t="s">
        <v>261</v>
      </c>
      <c r="B168" s="155" t="s">
        <v>264</v>
      </c>
      <c r="C168" s="20"/>
      <c r="D168" s="20"/>
      <c r="E168" s="171"/>
      <c r="F168" s="172"/>
      <c r="G168" s="126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3"/>
    </row>
    <row r="169" spans="1:108" s="124" customFormat="1" ht="27" customHeight="1" thickBot="1">
      <c r="A169" s="70"/>
      <c r="B169" s="156" t="s">
        <v>266</v>
      </c>
      <c r="C169" s="134">
        <f>IF(AND(C163&gt;0,C163&gt;C165),C163,C165)</f>
        <v>0</v>
      </c>
      <c r="D169" s="20"/>
      <c r="E169" s="171"/>
      <c r="F169" s="172"/>
      <c r="G169" s="126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2"/>
      <c r="CA169" s="122"/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2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3"/>
    </row>
    <row r="170" spans="1:108" s="124" customFormat="1" ht="27" customHeight="1" thickBot="1">
      <c r="A170" s="70"/>
      <c r="B170" s="156" t="s">
        <v>263</v>
      </c>
      <c r="C170" s="134">
        <f>C166+C167</f>
        <v>0</v>
      </c>
      <c r="D170" s="20"/>
      <c r="E170" s="171"/>
      <c r="F170" s="172"/>
      <c r="G170" s="126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2"/>
      <c r="CA170" s="122"/>
      <c r="CB170" s="122"/>
      <c r="CC170" s="122"/>
      <c r="CD170" s="122"/>
      <c r="CE170" s="122"/>
      <c r="CF170" s="122"/>
      <c r="CG170" s="122"/>
      <c r="CH170" s="122"/>
      <c r="CI170" s="122"/>
      <c r="CJ170" s="122"/>
      <c r="CK170" s="122"/>
      <c r="CL170" s="122"/>
      <c r="CM170" s="122"/>
      <c r="CN170" s="122"/>
      <c r="CO170" s="122"/>
      <c r="CP170" s="122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3"/>
    </row>
    <row r="171" spans="1:108" s="124" customFormat="1" ht="27" customHeight="1" thickBot="1">
      <c r="A171" s="70"/>
      <c r="B171" s="156" t="s">
        <v>262</v>
      </c>
      <c r="C171" s="142">
        <f>IF(C169=0,0,IF(C170/C169&gt;1,1,C170/C169))</f>
        <v>0</v>
      </c>
      <c r="D171" s="20"/>
      <c r="E171" s="171"/>
      <c r="F171" s="172"/>
      <c r="G171" s="126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2"/>
      <c r="CA171" s="122"/>
      <c r="CB171" s="122"/>
      <c r="CC171" s="122"/>
      <c r="CD171" s="122"/>
      <c r="CE171" s="122"/>
      <c r="CF171" s="122"/>
      <c r="CG171" s="122"/>
      <c r="CH171" s="122"/>
      <c r="CI171" s="122"/>
      <c r="CJ171" s="122"/>
      <c r="CK171" s="122"/>
      <c r="CL171" s="122"/>
      <c r="CM171" s="122"/>
      <c r="CN171" s="122"/>
      <c r="CO171" s="122"/>
      <c r="CP171" s="122"/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2"/>
      <c r="DC171" s="122"/>
      <c r="DD171" s="123"/>
    </row>
    <row r="172" spans="1:108" s="124" customFormat="1" ht="27" customHeight="1" thickBot="1">
      <c r="A172" s="70"/>
      <c r="B172" s="156" t="s">
        <v>265</v>
      </c>
      <c r="C172" s="142">
        <f>IF(C170=0,0,IF(C165/C164&gt;1,1,C165/C164))</f>
        <v>0</v>
      </c>
      <c r="D172" s="20"/>
      <c r="E172" s="171"/>
      <c r="F172" s="172"/>
      <c r="G172" s="126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2"/>
      <c r="CA172" s="122"/>
      <c r="CB172" s="122"/>
      <c r="CC172" s="122"/>
      <c r="CD172" s="122"/>
      <c r="CE172" s="122"/>
      <c r="CF172" s="122"/>
      <c r="CG172" s="122"/>
      <c r="CH172" s="122"/>
      <c r="CI172" s="122"/>
      <c r="CJ172" s="122"/>
      <c r="CK172" s="122"/>
      <c r="CL172" s="122"/>
      <c r="CM172" s="122"/>
      <c r="CN172" s="122"/>
      <c r="CO172" s="122"/>
      <c r="CP172" s="122"/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3"/>
    </row>
    <row r="173" spans="1:108" s="124" customFormat="1" ht="20.25" customHeight="1" thickBot="1">
      <c r="A173" s="69"/>
      <c r="B173" s="16" t="s">
        <v>260</v>
      </c>
      <c r="C173" s="47">
        <f>(C171+C172)/2</f>
        <v>0</v>
      </c>
      <c r="D173" s="18"/>
      <c r="E173" s="173"/>
      <c r="F173" s="174"/>
      <c r="G173" s="126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22"/>
      <c r="CB173" s="122"/>
      <c r="CC173" s="122"/>
      <c r="CD173" s="122"/>
      <c r="CE173" s="122"/>
      <c r="CF173" s="122"/>
      <c r="CG173" s="122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3"/>
    </row>
    <row r="174" spans="1:108" s="124" customFormat="1" ht="20.25" customHeight="1" thickBot="1">
      <c r="A174" s="79"/>
      <c r="B174" s="36"/>
      <c r="C174" s="1"/>
      <c r="D174" s="1"/>
      <c r="E174" s="1"/>
      <c r="F174" s="93"/>
      <c r="G174" s="126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3"/>
    </row>
    <row r="175" spans="1:108" s="124" customFormat="1" ht="20.25" customHeight="1" thickBot="1">
      <c r="A175" s="79"/>
      <c r="B175" s="186" t="s">
        <v>66</v>
      </c>
      <c r="C175" s="187"/>
      <c r="D175" s="187"/>
      <c r="E175" s="187"/>
      <c r="F175" s="94"/>
      <c r="G175" s="126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3"/>
    </row>
    <row r="176" spans="1:108" s="124" customFormat="1" ht="20.25" customHeight="1" thickBot="1">
      <c r="A176" s="79"/>
      <c r="B176" s="24" t="s">
        <v>33</v>
      </c>
      <c r="C176" s="25" t="s">
        <v>32</v>
      </c>
      <c r="D176" s="25"/>
      <c r="E176" s="56" t="s">
        <v>87</v>
      </c>
      <c r="F176" s="94"/>
      <c r="G176" s="126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3"/>
    </row>
    <row r="177" spans="1:108" s="124" customFormat="1" ht="20.25" customHeight="1" thickBot="1">
      <c r="A177" s="79"/>
      <c r="B177" s="26" t="s">
        <v>28</v>
      </c>
      <c r="C177" s="48">
        <f>C154</f>
        <v>0</v>
      </c>
      <c r="D177" s="137"/>
      <c r="E177" s="143">
        <v>48</v>
      </c>
      <c r="F177" s="94"/>
      <c r="G177" s="126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2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3"/>
    </row>
    <row r="178" spans="1:108" s="124" customFormat="1" ht="20.25" customHeight="1" thickBot="1">
      <c r="A178" s="79"/>
      <c r="B178" s="26" t="s">
        <v>29</v>
      </c>
      <c r="C178" s="48">
        <f>C160</f>
        <v>0</v>
      </c>
      <c r="D178" s="137"/>
      <c r="E178" s="143">
        <v>41</v>
      </c>
      <c r="F178" s="94"/>
      <c r="G178" s="126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3"/>
    </row>
    <row r="179" spans="1:108" s="124" customFormat="1" ht="20.25" customHeight="1" thickBot="1">
      <c r="A179" s="79"/>
      <c r="B179" s="26" t="s">
        <v>267</v>
      </c>
      <c r="C179" s="48">
        <f>C173</f>
        <v>0</v>
      </c>
      <c r="D179" s="137"/>
      <c r="E179" s="143">
        <v>11</v>
      </c>
      <c r="F179" s="94"/>
      <c r="G179" s="126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22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3"/>
    </row>
    <row r="180" spans="1:108" s="124" customFormat="1" ht="20.25" customHeight="1" thickBot="1">
      <c r="A180" s="79"/>
      <c r="B180" s="27" t="s">
        <v>34</v>
      </c>
      <c r="C180" s="175">
        <f>SUMPRODUCT(C177:C179,E177:E179)/SUM(E177:E179)</f>
        <v>0</v>
      </c>
      <c r="D180" s="176"/>
      <c r="E180" s="177"/>
      <c r="F180" s="94"/>
      <c r="G180" s="126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3"/>
    </row>
    <row r="181" spans="1:108" s="124" customFormat="1" ht="20.25" customHeight="1" thickBot="1">
      <c r="A181" s="79"/>
      <c r="B181" s="37"/>
      <c r="C181" s="38"/>
      <c r="D181" s="1"/>
      <c r="E181" s="1"/>
      <c r="F181" s="57"/>
      <c r="G181" s="126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22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3"/>
    </row>
    <row r="182" spans="1:108" s="124" customFormat="1" ht="20.25" customHeight="1" thickBot="1">
      <c r="A182" s="193" t="s">
        <v>51</v>
      </c>
      <c r="B182" s="194"/>
      <c r="C182" s="194"/>
      <c r="D182" s="194"/>
      <c r="E182" s="194"/>
      <c r="F182" s="195"/>
      <c r="G182" s="126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3"/>
    </row>
    <row r="183" spans="1:108" s="124" customFormat="1" ht="34.5" customHeight="1" thickBot="1">
      <c r="A183" s="80" t="s">
        <v>36</v>
      </c>
      <c r="B183" s="6" t="s">
        <v>288</v>
      </c>
      <c r="C183" s="39" t="s">
        <v>13</v>
      </c>
      <c r="D183" s="40"/>
      <c r="E183" s="7" t="s">
        <v>58</v>
      </c>
      <c r="F183" s="33" t="s">
        <v>87</v>
      </c>
      <c r="G183" s="126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22"/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3"/>
    </row>
    <row r="184" spans="1:108" s="124" customFormat="1" ht="20.25" customHeight="1" thickBot="1">
      <c r="A184" s="70"/>
      <c r="B184" s="152" t="s">
        <v>268</v>
      </c>
      <c r="C184" s="20"/>
      <c r="D184" s="20"/>
      <c r="E184" s="20"/>
      <c r="F184" s="20"/>
      <c r="G184" s="126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122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3"/>
    </row>
    <row r="185" spans="1:108" s="124" customFormat="1" ht="36.75" customHeight="1" thickBot="1">
      <c r="A185" s="70" t="s">
        <v>290</v>
      </c>
      <c r="B185" s="151" t="s">
        <v>269</v>
      </c>
      <c r="C185" s="20"/>
      <c r="D185" s="20">
        <v>1</v>
      </c>
      <c r="E185" s="84">
        <f>IF(OR(D185=2,D185=3),0,IF(D185=4,0.2,IF(D185=5,0.5,IF(D185=6,1,0))))</f>
        <v>0</v>
      </c>
      <c r="F185" s="134">
        <v>7</v>
      </c>
      <c r="G185" s="126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22"/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3"/>
    </row>
    <row r="186" spans="1:108" s="124" customFormat="1" ht="30.75" thickBot="1">
      <c r="A186" s="70" t="s">
        <v>291</v>
      </c>
      <c r="B186" s="151" t="s">
        <v>270</v>
      </c>
      <c r="C186" s="20"/>
      <c r="D186" s="20">
        <v>1</v>
      </c>
      <c r="E186" s="84">
        <f>IF(OR(D186=2,D186=3),0,IF(D186=4,0.2,IF(D186=5,0.5,IF(D186=6,1,0))))</f>
        <v>0</v>
      </c>
      <c r="F186" s="134">
        <v>7</v>
      </c>
      <c r="G186" s="126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2"/>
      <c r="CA186" s="122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2"/>
      <c r="CO186" s="122"/>
      <c r="CP186" s="122"/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3"/>
    </row>
    <row r="187" spans="1:108" s="124" customFormat="1" ht="30.75" thickBot="1">
      <c r="A187" s="70" t="s">
        <v>292</v>
      </c>
      <c r="B187" s="151" t="s">
        <v>271</v>
      </c>
      <c r="C187" s="20"/>
      <c r="D187" s="20">
        <v>1</v>
      </c>
      <c r="E187" s="84">
        <f>IF(OR(D187=2,D187=3),0,IF(D187=4,0.2,IF(D187=5,0.5,IF(D187=6,1,0))))</f>
        <v>0</v>
      </c>
      <c r="F187" s="134">
        <v>7</v>
      </c>
      <c r="G187" s="126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2"/>
      <c r="CA187" s="122"/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2"/>
      <c r="CO187" s="122"/>
      <c r="CP187" s="122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3"/>
    </row>
    <row r="188" spans="1:108" s="124" customFormat="1" ht="45.75" thickBot="1">
      <c r="A188" s="70" t="s">
        <v>293</v>
      </c>
      <c r="B188" s="151" t="s">
        <v>272</v>
      </c>
      <c r="C188" s="20"/>
      <c r="D188" s="20">
        <v>1</v>
      </c>
      <c r="E188" s="84">
        <f>IF(OR(D188=2,D188=3),0,IF(D188=4,0.2,IF(D188=5,0.5,IF(D188=6,1,0))))</f>
        <v>0</v>
      </c>
      <c r="F188" s="134">
        <v>7</v>
      </c>
      <c r="G188" s="126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2"/>
      <c r="BJ188" s="122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2"/>
      <c r="BZ188" s="122"/>
      <c r="CA188" s="122"/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2"/>
      <c r="CO188" s="122"/>
      <c r="CP188" s="122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3"/>
    </row>
    <row r="189" spans="1:108" s="124" customFormat="1" ht="15" thickBot="1">
      <c r="A189" s="70"/>
      <c r="B189" s="152" t="s">
        <v>273</v>
      </c>
      <c r="C189" s="20"/>
      <c r="D189" s="20"/>
      <c r="E189" s="134"/>
      <c r="F189" s="134"/>
      <c r="G189" s="126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2"/>
      <c r="CA189" s="122"/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3"/>
    </row>
    <row r="190" spans="1:108" s="124" customFormat="1" ht="39" customHeight="1" thickBot="1">
      <c r="A190" s="70" t="s">
        <v>294</v>
      </c>
      <c r="B190" s="151" t="s">
        <v>274</v>
      </c>
      <c r="C190" s="20"/>
      <c r="D190" s="20">
        <v>1</v>
      </c>
      <c r="E190" s="84">
        <f aca="true" t="shared" si="6" ref="E190:E195">IF(OR(D190=2,D190=3),0,IF(D190=4,0.2,IF(D190=5,0.5,IF(D190=6,1,0))))</f>
        <v>0</v>
      </c>
      <c r="F190" s="134">
        <v>8</v>
      </c>
      <c r="G190" s="126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122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2"/>
      <c r="CP190" s="122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3"/>
    </row>
    <row r="191" spans="1:108" s="124" customFormat="1" ht="30.75" thickBot="1">
      <c r="A191" s="70" t="s">
        <v>295</v>
      </c>
      <c r="B191" s="151" t="s">
        <v>275</v>
      </c>
      <c r="C191" s="20"/>
      <c r="D191" s="20">
        <v>1</v>
      </c>
      <c r="E191" s="84">
        <f t="shared" si="6"/>
        <v>0</v>
      </c>
      <c r="F191" s="134">
        <v>8</v>
      </c>
      <c r="G191" s="126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122"/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2"/>
      <c r="CO191" s="122"/>
      <c r="CP191" s="122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3"/>
    </row>
    <row r="192" spans="1:108" s="124" customFormat="1" ht="30.75" customHeight="1" thickBot="1">
      <c r="A192" s="70" t="s">
        <v>296</v>
      </c>
      <c r="B192" s="151" t="s">
        <v>276</v>
      </c>
      <c r="C192" s="20"/>
      <c r="D192" s="20">
        <v>1</v>
      </c>
      <c r="E192" s="84">
        <f t="shared" si="6"/>
        <v>0</v>
      </c>
      <c r="F192" s="134">
        <v>7</v>
      </c>
      <c r="G192" s="126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  <c r="BJ192" s="122"/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2"/>
      <c r="BZ192" s="122"/>
      <c r="CA192" s="122"/>
      <c r="CB192" s="122"/>
      <c r="CC192" s="122"/>
      <c r="CD192" s="122"/>
      <c r="CE192" s="122"/>
      <c r="CF192" s="122"/>
      <c r="CG192" s="122"/>
      <c r="CH192" s="122"/>
      <c r="CI192" s="122"/>
      <c r="CJ192" s="122"/>
      <c r="CK192" s="122"/>
      <c r="CL192" s="122"/>
      <c r="CM192" s="122"/>
      <c r="CN192" s="122"/>
      <c r="CO192" s="122"/>
      <c r="CP192" s="122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3"/>
    </row>
    <row r="193" spans="1:108" s="124" customFormat="1" ht="30.75" thickBot="1">
      <c r="A193" s="70" t="s">
        <v>297</v>
      </c>
      <c r="B193" s="151" t="s">
        <v>277</v>
      </c>
      <c r="C193" s="20"/>
      <c r="D193" s="20">
        <v>1</v>
      </c>
      <c r="E193" s="84">
        <f t="shared" si="6"/>
        <v>0</v>
      </c>
      <c r="F193" s="134">
        <v>7</v>
      </c>
      <c r="G193" s="126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  <c r="BJ193" s="122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2"/>
      <c r="BZ193" s="122"/>
      <c r="CA193" s="122"/>
      <c r="CB193" s="122"/>
      <c r="CC193" s="122"/>
      <c r="CD193" s="122"/>
      <c r="CE193" s="122"/>
      <c r="CF193" s="122"/>
      <c r="CG193" s="122"/>
      <c r="CH193" s="122"/>
      <c r="CI193" s="122"/>
      <c r="CJ193" s="122"/>
      <c r="CK193" s="122"/>
      <c r="CL193" s="122"/>
      <c r="CM193" s="122"/>
      <c r="CN193" s="122"/>
      <c r="CO193" s="122"/>
      <c r="CP193" s="122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3"/>
    </row>
    <row r="194" spans="1:108" s="124" customFormat="1" ht="33" customHeight="1" thickBot="1">
      <c r="A194" s="70" t="s">
        <v>298</v>
      </c>
      <c r="B194" s="151" t="s">
        <v>278</v>
      </c>
      <c r="C194" s="20"/>
      <c r="D194" s="20">
        <v>1</v>
      </c>
      <c r="E194" s="84">
        <f t="shared" si="6"/>
        <v>0</v>
      </c>
      <c r="F194" s="134">
        <v>7</v>
      </c>
      <c r="G194" s="126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2"/>
      <c r="CA194" s="122"/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3"/>
    </row>
    <row r="195" spans="1:108" s="124" customFormat="1" ht="30.75" thickBot="1">
      <c r="A195" s="70" t="s">
        <v>299</v>
      </c>
      <c r="B195" s="151" t="s">
        <v>279</v>
      </c>
      <c r="C195" s="20"/>
      <c r="D195" s="20">
        <v>1</v>
      </c>
      <c r="E195" s="84">
        <f t="shared" si="6"/>
        <v>0</v>
      </c>
      <c r="F195" s="134">
        <v>7</v>
      </c>
      <c r="G195" s="126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2"/>
      <c r="BZ195" s="122"/>
      <c r="CA195" s="122"/>
      <c r="CB195" s="122"/>
      <c r="CC195" s="122"/>
      <c r="CD195" s="122"/>
      <c r="CE195" s="122"/>
      <c r="CF195" s="122"/>
      <c r="CG195" s="122"/>
      <c r="CH195" s="122"/>
      <c r="CI195" s="122"/>
      <c r="CJ195" s="122"/>
      <c r="CK195" s="122"/>
      <c r="CL195" s="122"/>
      <c r="CM195" s="122"/>
      <c r="CN195" s="122"/>
      <c r="CO195" s="122"/>
      <c r="CP195" s="122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3"/>
    </row>
    <row r="196" spans="1:108" s="124" customFormat="1" ht="15" thickBot="1">
      <c r="A196" s="70"/>
      <c r="B196" s="152" t="s">
        <v>280</v>
      </c>
      <c r="C196" s="20"/>
      <c r="D196" s="20"/>
      <c r="E196" s="134"/>
      <c r="F196" s="134"/>
      <c r="G196" s="126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2"/>
      <c r="CA196" s="122"/>
      <c r="CB196" s="122"/>
      <c r="CC196" s="122"/>
      <c r="CD196" s="122"/>
      <c r="CE196" s="122"/>
      <c r="CF196" s="122"/>
      <c r="CG196" s="122"/>
      <c r="CH196" s="122"/>
      <c r="CI196" s="122"/>
      <c r="CJ196" s="122"/>
      <c r="CK196" s="122"/>
      <c r="CL196" s="122"/>
      <c r="CM196" s="122"/>
      <c r="CN196" s="122"/>
      <c r="CO196" s="122"/>
      <c r="CP196" s="122"/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2"/>
      <c r="DB196" s="122"/>
      <c r="DC196" s="122"/>
      <c r="DD196" s="123"/>
    </row>
    <row r="197" spans="1:108" s="124" customFormat="1" ht="43.5" customHeight="1" thickBot="1">
      <c r="A197" s="70" t="s">
        <v>300</v>
      </c>
      <c r="B197" s="151" t="s">
        <v>281</v>
      </c>
      <c r="C197" s="20"/>
      <c r="D197" s="20">
        <v>1</v>
      </c>
      <c r="E197" s="84">
        <f>IF(OR(D197=2,D197=3),0,IF(D197=4,0.2,IF(D197=5,0.5,IF(D197=6,1,0))))</f>
        <v>0</v>
      </c>
      <c r="F197" s="134">
        <v>7</v>
      </c>
      <c r="G197" s="126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2"/>
      <c r="CA197" s="122"/>
      <c r="CB197" s="122"/>
      <c r="CC197" s="122"/>
      <c r="CD197" s="122"/>
      <c r="CE197" s="122"/>
      <c r="CF197" s="122"/>
      <c r="CG197" s="122"/>
      <c r="CH197" s="122"/>
      <c r="CI197" s="122"/>
      <c r="CJ197" s="122"/>
      <c r="CK197" s="122"/>
      <c r="CL197" s="122"/>
      <c r="CM197" s="122"/>
      <c r="CN197" s="122"/>
      <c r="CO197" s="122"/>
      <c r="CP197" s="122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3"/>
    </row>
    <row r="198" spans="1:108" s="124" customFormat="1" ht="30.75" customHeight="1" thickBot="1">
      <c r="A198" s="70" t="s">
        <v>301</v>
      </c>
      <c r="B198" s="151" t="s">
        <v>282</v>
      </c>
      <c r="C198" s="20"/>
      <c r="D198" s="20">
        <v>1</v>
      </c>
      <c r="E198" s="84">
        <f>IF(OR(D198=2,D198=3),0,IF(D198=4,0.2,IF(D198=5,0.5,IF(D198=6,1,0))))</f>
        <v>0</v>
      </c>
      <c r="F198" s="134">
        <v>7</v>
      </c>
      <c r="G198" s="126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2"/>
      <c r="CA198" s="122"/>
      <c r="CB198" s="122"/>
      <c r="CC198" s="122"/>
      <c r="CD198" s="122"/>
      <c r="CE198" s="122"/>
      <c r="CF198" s="122"/>
      <c r="CG198" s="122"/>
      <c r="CH198" s="122"/>
      <c r="CI198" s="122"/>
      <c r="CJ198" s="122"/>
      <c r="CK198" s="122"/>
      <c r="CL198" s="122"/>
      <c r="CM198" s="122"/>
      <c r="CN198" s="122"/>
      <c r="CO198" s="122"/>
      <c r="CP198" s="122"/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2"/>
      <c r="DB198" s="122"/>
      <c r="DC198" s="122"/>
      <c r="DD198" s="123"/>
    </row>
    <row r="199" spans="1:108" s="124" customFormat="1" ht="33" customHeight="1" thickBot="1">
      <c r="A199" s="70" t="s">
        <v>302</v>
      </c>
      <c r="B199" s="151" t="s">
        <v>283</v>
      </c>
      <c r="C199" s="20"/>
      <c r="D199" s="20">
        <v>1</v>
      </c>
      <c r="E199" s="84">
        <f>IF(OR(D199=2,D199=3),0,IF(D199=4,0.2,IF(D199=5,0.5,IF(D199=6,1,0))))</f>
        <v>0</v>
      </c>
      <c r="F199" s="134">
        <v>7</v>
      </c>
      <c r="G199" s="126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122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122"/>
      <c r="CL199" s="122"/>
      <c r="CM199" s="122"/>
      <c r="CN199" s="122"/>
      <c r="CO199" s="122"/>
      <c r="CP199" s="122"/>
      <c r="CQ199" s="122"/>
      <c r="CR199" s="122"/>
      <c r="CS199" s="122"/>
      <c r="CT199" s="122"/>
      <c r="CU199" s="122"/>
      <c r="CV199" s="122"/>
      <c r="CW199" s="122"/>
      <c r="CX199" s="122"/>
      <c r="CY199" s="122"/>
      <c r="CZ199" s="122"/>
      <c r="DA199" s="122"/>
      <c r="DB199" s="122"/>
      <c r="DC199" s="122"/>
      <c r="DD199" s="123"/>
    </row>
    <row r="200" spans="1:108" s="124" customFormat="1" ht="30.75" thickBot="1">
      <c r="A200" s="70" t="s">
        <v>303</v>
      </c>
      <c r="B200" s="151" t="s">
        <v>284</v>
      </c>
      <c r="C200" s="20"/>
      <c r="D200" s="20">
        <v>1</v>
      </c>
      <c r="E200" s="84">
        <f>IF(OR(D200=2,D200=3),0,IF(D200=4,0.2,IF(D200=5,0.5,IF(D200=6,1,0))))</f>
        <v>0</v>
      </c>
      <c r="F200" s="134">
        <v>7</v>
      </c>
      <c r="G200" s="126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  <c r="BJ200" s="122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2"/>
      <c r="CA200" s="122"/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122"/>
      <c r="CL200" s="122"/>
      <c r="CM200" s="122"/>
      <c r="CN200" s="122"/>
      <c r="CO200" s="122"/>
      <c r="CP200" s="122"/>
      <c r="CQ200" s="122"/>
      <c r="CR200" s="122"/>
      <c r="CS200" s="122"/>
      <c r="CT200" s="122"/>
      <c r="CU200" s="122"/>
      <c r="CV200" s="122"/>
      <c r="CW200" s="122"/>
      <c r="CX200" s="122"/>
      <c r="CY200" s="122"/>
      <c r="CZ200" s="122"/>
      <c r="DA200" s="122"/>
      <c r="DB200" s="122"/>
      <c r="DC200" s="122"/>
      <c r="DD200" s="123"/>
    </row>
    <row r="201" spans="1:108" s="124" customFormat="1" ht="16.5" thickBot="1">
      <c r="A201" s="70"/>
      <c r="B201" s="12" t="s">
        <v>37</v>
      </c>
      <c r="C201" s="47">
        <f>(SUMPRODUCT(F185:F188,E185:E188)+SUMPRODUCT(E190:E195,F190:F195)+SUMPRODUCT(E197:E200,F197:F200))/F201</f>
        <v>0</v>
      </c>
      <c r="D201" s="20"/>
      <c r="E201" s="134"/>
      <c r="F201" s="134">
        <f>SUM(F185:F200)</f>
        <v>100</v>
      </c>
      <c r="G201" s="126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  <c r="BJ201" s="122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2"/>
      <c r="CA201" s="122"/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2"/>
      <c r="CM201" s="122"/>
      <c r="CN201" s="122"/>
      <c r="CO201" s="122"/>
      <c r="CP201" s="122"/>
      <c r="CQ201" s="122"/>
      <c r="CR201" s="122"/>
      <c r="CS201" s="122"/>
      <c r="CT201" s="122"/>
      <c r="CU201" s="122"/>
      <c r="CV201" s="122"/>
      <c r="CW201" s="122"/>
      <c r="CX201" s="122"/>
      <c r="CY201" s="122"/>
      <c r="CZ201" s="122"/>
      <c r="DA201" s="122"/>
      <c r="DB201" s="122"/>
      <c r="DC201" s="122"/>
      <c r="DD201" s="123"/>
    </row>
    <row r="202" spans="1:108" s="124" customFormat="1" ht="15" thickBot="1">
      <c r="A202" s="70"/>
      <c r="B202" s="19"/>
      <c r="C202" s="20"/>
      <c r="D202" s="20"/>
      <c r="E202" s="20"/>
      <c r="F202" s="20"/>
      <c r="G202" s="126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2"/>
      <c r="BH202" s="122"/>
      <c r="BI202" s="122"/>
      <c r="BJ202" s="122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2"/>
      <c r="CA202" s="122"/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2"/>
      <c r="CM202" s="122"/>
      <c r="CN202" s="122"/>
      <c r="CO202" s="122"/>
      <c r="CP202" s="122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3"/>
    </row>
    <row r="203" spans="1:108" s="124" customFormat="1" ht="28.5" customHeight="1" thickBot="1">
      <c r="A203" s="66" t="s">
        <v>8</v>
      </c>
      <c r="B203" s="6" t="s">
        <v>289</v>
      </c>
      <c r="C203" s="39" t="s">
        <v>13</v>
      </c>
      <c r="D203" s="40"/>
      <c r="E203" s="7" t="s">
        <v>58</v>
      </c>
      <c r="F203" s="33" t="s">
        <v>87</v>
      </c>
      <c r="G203" s="126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  <c r="BG203" s="122"/>
      <c r="BH203" s="122"/>
      <c r="BI203" s="122"/>
      <c r="BJ203" s="122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2"/>
      <c r="BZ203" s="122"/>
      <c r="CA203" s="122"/>
      <c r="CB203" s="122"/>
      <c r="CC203" s="122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2"/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2"/>
      <c r="DB203" s="122"/>
      <c r="DC203" s="122"/>
      <c r="DD203" s="123"/>
    </row>
    <row r="204" spans="1:108" s="124" customFormat="1" ht="45.75" thickBot="1">
      <c r="A204" s="81" t="s">
        <v>310</v>
      </c>
      <c r="B204" s="151" t="s">
        <v>304</v>
      </c>
      <c r="C204" s="20"/>
      <c r="D204" s="20">
        <v>1</v>
      </c>
      <c r="E204" s="84">
        <f aca="true" t="shared" si="7" ref="E204:E209">IF(OR(D204=2,D204=3),0,IF(D204=4,0.2,IF(D204=5,0.5,IF(D204=6,1,0))))</f>
        <v>0</v>
      </c>
      <c r="F204" s="134">
        <v>16</v>
      </c>
      <c r="G204" s="126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122"/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2"/>
      <c r="CL204" s="122"/>
      <c r="CM204" s="122"/>
      <c r="CN204" s="122"/>
      <c r="CO204" s="122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3"/>
    </row>
    <row r="205" spans="1:108" s="124" customFormat="1" ht="30.75" thickBot="1">
      <c r="A205" s="81" t="s">
        <v>313</v>
      </c>
      <c r="B205" s="151" t="s">
        <v>305</v>
      </c>
      <c r="C205" s="20"/>
      <c r="D205" s="20">
        <v>1</v>
      </c>
      <c r="E205" s="84">
        <f t="shared" si="7"/>
        <v>0</v>
      </c>
      <c r="F205" s="134">
        <v>16</v>
      </c>
      <c r="G205" s="126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2"/>
      <c r="BZ205" s="122"/>
      <c r="CA205" s="122"/>
      <c r="CB205" s="122"/>
      <c r="CC205" s="122"/>
      <c r="CD205" s="122"/>
      <c r="CE205" s="122"/>
      <c r="CF205" s="122"/>
      <c r="CG205" s="122"/>
      <c r="CH205" s="122"/>
      <c r="CI205" s="122"/>
      <c r="CJ205" s="122"/>
      <c r="CK205" s="122"/>
      <c r="CL205" s="122"/>
      <c r="CM205" s="122"/>
      <c r="CN205" s="122"/>
      <c r="CO205" s="122"/>
      <c r="CP205" s="122"/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2"/>
      <c r="DB205" s="122"/>
      <c r="DC205" s="122"/>
      <c r="DD205" s="123"/>
    </row>
    <row r="206" spans="1:108" s="124" customFormat="1" ht="45.75" thickBot="1">
      <c r="A206" s="81" t="s">
        <v>314</v>
      </c>
      <c r="B206" s="151" t="s">
        <v>306</v>
      </c>
      <c r="C206" s="20"/>
      <c r="D206" s="20">
        <v>1</v>
      </c>
      <c r="E206" s="84">
        <f t="shared" si="7"/>
        <v>0</v>
      </c>
      <c r="F206" s="134">
        <v>17</v>
      </c>
      <c r="G206" s="126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2"/>
      <c r="CA206" s="122"/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2"/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3"/>
    </row>
    <row r="207" spans="1:108" s="124" customFormat="1" ht="27.75" customHeight="1" thickBot="1">
      <c r="A207" s="81" t="s">
        <v>312</v>
      </c>
      <c r="B207" s="151" t="s">
        <v>307</v>
      </c>
      <c r="C207" s="20"/>
      <c r="D207" s="20">
        <v>1</v>
      </c>
      <c r="E207" s="84">
        <f t="shared" si="7"/>
        <v>0</v>
      </c>
      <c r="F207" s="134">
        <v>17</v>
      </c>
      <c r="G207" s="126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  <c r="BG207" s="122"/>
      <c r="BH207" s="122"/>
      <c r="BI207" s="122"/>
      <c r="BJ207" s="122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22"/>
      <c r="BU207" s="122"/>
      <c r="BV207" s="122"/>
      <c r="BW207" s="122"/>
      <c r="BX207" s="122"/>
      <c r="BY207" s="122"/>
      <c r="BZ207" s="122"/>
      <c r="CA207" s="122"/>
      <c r="CB207" s="122"/>
      <c r="CC207" s="122"/>
      <c r="CD207" s="122"/>
      <c r="CE207" s="122"/>
      <c r="CF207" s="122"/>
      <c r="CG207" s="122"/>
      <c r="CH207" s="122"/>
      <c r="CI207" s="122"/>
      <c r="CJ207" s="122"/>
      <c r="CK207" s="122"/>
      <c r="CL207" s="122"/>
      <c r="CM207" s="122"/>
      <c r="CN207" s="122"/>
      <c r="CO207" s="122"/>
      <c r="CP207" s="122"/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2"/>
      <c r="DB207" s="122"/>
      <c r="DC207" s="122"/>
      <c r="DD207" s="123"/>
    </row>
    <row r="208" spans="1:108" s="124" customFormat="1" ht="30.75" thickBot="1">
      <c r="A208" s="81" t="s">
        <v>311</v>
      </c>
      <c r="B208" s="151" t="s">
        <v>308</v>
      </c>
      <c r="C208" s="20"/>
      <c r="D208" s="20">
        <v>1</v>
      </c>
      <c r="E208" s="84">
        <f t="shared" si="7"/>
        <v>0</v>
      </c>
      <c r="F208" s="134">
        <v>17</v>
      </c>
      <c r="G208" s="126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  <c r="BG208" s="122"/>
      <c r="BH208" s="122"/>
      <c r="BI208" s="122"/>
      <c r="BJ208" s="122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2"/>
      <c r="CA208" s="122"/>
      <c r="CB208" s="122"/>
      <c r="CC208" s="122"/>
      <c r="CD208" s="122"/>
      <c r="CE208" s="122"/>
      <c r="CF208" s="122"/>
      <c r="CG208" s="122"/>
      <c r="CH208" s="122"/>
      <c r="CI208" s="122"/>
      <c r="CJ208" s="122"/>
      <c r="CK208" s="122"/>
      <c r="CL208" s="122"/>
      <c r="CM208" s="122"/>
      <c r="CN208" s="122"/>
      <c r="CO208" s="122"/>
      <c r="CP208" s="122"/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2"/>
      <c r="DB208" s="122"/>
      <c r="DC208" s="122"/>
      <c r="DD208" s="123"/>
    </row>
    <row r="209" spans="1:108" s="124" customFormat="1" ht="30.75" thickBot="1">
      <c r="A209" s="81" t="s">
        <v>315</v>
      </c>
      <c r="B209" s="151" t="s">
        <v>309</v>
      </c>
      <c r="C209" s="20"/>
      <c r="D209" s="20">
        <v>1</v>
      </c>
      <c r="E209" s="84">
        <f t="shared" si="7"/>
        <v>0</v>
      </c>
      <c r="F209" s="134">
        <v>17</v>
      </c>
      <c r="G209" s="126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BM209" s="122"/>
      <c r="BN209" s="122"/>
      <c r="BO209" s="122"/>
      <c r="BP209" s="122"/>
      <c r="BQ209" s="122"/>
      <c r="BR209" s="122"/>
      <c r="BS209" s="122"/>
      <c r="BT209" s="122"/>
      <c r="BU209" s="122"/>
      <c r="BV209" s="122"/>
      <c r="BW209" s="122"/>
      <c r="BX209" s="122"/>
      <c r="BY209" s="122"/>
      <c r="BZ209" s="122"/>
      <c r="CA209" s="122"/>
      <c r="CB209" s="122"/>
      <c r="CC209" s="122"/>
      <c r="CD209" s="122"/>
      <c r="CE209" s="122"/>
      <c r="CF209" s="122"/>
      <c r="CG209" s="122"/>
      <c r="CH209" s="122"/>
      <c r="CI209" s="122"/>
      <c r="CJ209" s="122"/>
      <c r="CK209" s="122"/>
      <c r="CL209" s="122"/>
      <c r="CM209" s="122"/>
      <c r="CN209" s="122"/>
      <c r="CO209" s="122"/>
      <c r="CP209" s="122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3"/>
    </row>
    <row r="210" spans="1:108" s="124" customFormat="1" ht="16.5" thickBot="1">
      <c r="A210" s="70"/>
      <c r="B210" s="12" t="s">
        <v>41</v>
      </c>
      <c r="C210" s="47">
        <f>SUMPRODUCT(E204:E209,F204:F209)/F210</f>
        <v>0</v>
      </c>
      <c r="D210" s="20"/>
      <c r="E210" s="134"/>
      <c r="F210" s="134">
        <f>SUM(F204:F209)</f>
        <v>100</v>
      </c>
      <c r="G210" s="126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2"/>
      <c r="BZ210" s="122"/>
      <c r="CA210" s="122"/>
      <c r="CB210" s="122"/>
      <c r="CC210" s="122"/>
      <c r="CD210" s="122"/>
      <c r="CE210" s="122"/>
      <c r="CF210" s="122"/>
      <c r="CG210" s="122"/>
      <c r="CH210" s="122"/>
      <c r="CI210" s="122"/>
      <c r="CJ210" s="122"/>
      <c r="CK210" s="122"/>
      <c r="CL210" s="122"/>
      <c r="CM210" s="122"/>
      <c r="CN210" s="122"/>
      <c r="CO210" s="122"/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3"/>
    </row>
    <row r="211" spans="1:108" s="124" customFormat="1" ht="16.5" thickBot="1">
      <c r="A211" s="70"/>
      <c r="B211" s="12"/>
      <c r="C211" s="17"/>
      <c r="D211" s="20"/>
      <c r="E211" s="20"/>
      <c r="F211" s="20"/>
      <c r="G211" s="126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2"/>
      <c r="CA211" s="122"/>
      <c r="CB211" s="122"/>
      <c r="CC211" s="122"/>
      <c r="CD211" s="122"/>
      <c r="CE211" s="122"/>
      <c r="CF211" s="122"/>
      <c r="CG211" s="122"/>
      <c r="CH211" s="122"/>
      <c r="CI211" s="122"/>
      <c r="CJ211" s="122"/>
      <c r="CK211" s="122"/>
      <c r="CL211" s="122"/>
      <c r="CM211" s="122"/>
      <c r="CN211" s="122"/>
      <c r="CO211" s="122"/>
      <c r="CP211" s="122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3"/>
    </row>
    <row r="212" spans="1:108" s="124" customFormat="1" ht="20.25" customHeight="1" thickBot="1">
      <c r="A212" s="66" t="s">
        <v>38</v>
      </c>
      <c r="B212" s="6" t="s">
        <v>316</v>
      </c>
      <c r="C212" s="39" t="s">
        <v>13</v>
      </c>
      <c r="D212" s="40"/>
      <c r="E212" s="7" t="s">
        <v>58</v>
      </c>
      <c r="F212" s="33" t="s">
        <v>87</v>
      </c>
      <c r="G212" s="126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2"/>
      <c r="BZ212" s="122"/>
      <c r="CA212" s="122"/>
      <c r="CB212" s="122"/>
      <c r="CC212" s="122"/>
      <c r="CD212" s="122"/>
      <c r="CE212" s="122"/>
      <c r="CF212" s="122"/>
      <c r="CG212" s="122"/>
      <c r="CH212" s="122"/>
      <c r="CI212" s="122"/>
      <c r="CJ212" s="122"/>
      <c r="CK212" s="122"/>
      <c r="CL212" s="122"/>
      <c r="CM212" s="122"/>
      <c r="CN212" s="122"/>
      <c r="CO212" s="122"/>
      <c r="CP212" s="122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3"/>
    </row>
    <row r="213" spans="1:108" s="124" customFormat="1" ht="31.5" customHeight="1" thickBot="1">
      <c r="A213" s="70" t="s">
        <v>322</v>
      </c>
      <c r="B213" s="151" t="s">
        <v>317</v>
      </c>
      <c r="C213" s="20"/>
      <c r="D213" s="20">
        <v>1</v>
      </c>
      <c r="E213" s="84">
        <f>IF(OR(D213=2,D213=3),0,IF(D213=4,0.2,IF(D213=5,0.5,IF(D213=6,1,0))))</f>
        <v>0</v>
      </c>
      <c r="F213" s="134">
        <v>21</v>
      </c>
      <c r="G213" s="126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2"/>
      <c r="CA213" s="122"/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2"/>
      <c r="CO213" s="122"/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3"/>
    </row>
    <row r="214" spans="1:108" s="124" customFormat="1" ht="29.25" customHeight="1" thickBot="1">
      <c r="A214" s="70" t="s">
        <v>323</v>
      </c>
      <c r="B214" s="151" t="s">
        <v>318</v>
      </c>
      <c r="C214" s="20"/>
      <c r="D214" s="20">
        <v>1</v>
      </c>
      <c r="E214" s="84">
        <f>IF(OR(D214=2,D214=3),0,IF(D214=4,0.2,IF(D214=5,0.5,IF(D214=6,1,0))))</f>
        <v>0</v>
      </c>
      <c r="F214" s="134">
        <v>21</v>
      </c>
      <c r="G214" s="126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2"/>
      <c r="CA214" s="122"/>
      <c r="CB214" s="122"/>
      <c r="CC214" s="122"/>
      <c r="CD214" s="122"/>
      <c r="CE214" s="122"/>
      <c r="CF214" s="122"/>
      <c r="CG214" s="122"/>
      <c r="CH214" s="122"/>
      <c r="CI214" s="122"/>
      <c r="CJ214" s="122"/>
      <c r="CK214" s="122"/>
      <c r="CL214" s="122"/>
      <c r="CM214" s="122"/>
      <c r="CN214" s="122"/>
      <c r="CO214" s="122"/>
      <c r="CP214" s="122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3"/>
    </row>
    <row r="215" spans="1:108" s="124" customFormat="1" ht="33" customHeight="1" thickBot="1">
      <c r="A215" s="70" t="s">
        <v>325</v>
      </c>
      <c r="B215" s="151" t="s">
        <v>319</v>
      </c>
      <c r="C215" s="20"/>
      <c r="D215" s="20">
        <v>1</v>
      </c>
      <c r="E215" s="84">
        <f>IF(OR(D215=2,D215=3),0,IF(D215=4,0.2,IF(D215=5,0.5,IF(D215=6,1,0))))</f>
        <v>0</v>
      </c>
      <c r="F215" s="134">
        <v>21</v>
      </c>
      <c r="G215" s="126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2"/>
      <c r="CA215" s="122"/>
      <c r="CB215" s="122"/>
      <c r="CC215" s="122"/>
      <c r="CD215" s="122"/>
      <c r="CE215" s="122"/>
      <c r="CF215" s="122"/>
      <c r="CG215" s="122"/>
      <c r="CH215" s="122"/>
      <c r="CI215" s="122"/>
      <c r="CJ215" s="122"/>
      <c r="CK215" s="122"/>
      <c r="CL215" s="122"/>
      <c r="CM215" s="122"/>
      <c r="CN215" s="122"/>
      <c r="CO215" s="122"/>
      <c r="CP215" s="122"/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3"/>
    </row>
    <row r="216" spans="1:108" s="124" customFormat="1" ht="29.25" customHeight="1" thickBot="1">
      <c r="A216" s="70" t="s">
        <v>324</v>
      </c>
      <c r="B216" s="151" t="s">
        <v>320</v>
      </c>
      <c r="C216" s="20"/>
      <c r="D216" s="20">
        <v>1</v>
      </c>
      <c r="E216" s="84">
        <f>IF(OR(D216=2,D216=3),0,IF(D216=4,0.2,IF(D216=5,0.5,IF(D216=6,1,0))))</f>
        <v>0</v>
      </c>
      <c r="F216" s="134">
        <v>20</v>
      </c>
      <c r="G216" s="126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  <c r="BG216" s="122"/>
      <c r="BH216" s="122"/>
      <c r="BI216" s="122"/>
      <c r="BJ216" s="122"/>
      <c r="BK216" s="122"/>
      <c r="BL216" s="122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2"/>
      <c r="BW216" s="122"/>
      <c r="BX216" s="122"/>
      <c r="BY216" s="122"/>
      <c r="BZ216" s="122"/>
      <c r="CA216" s="122"/>
      <c r="CB216" s="122"/>
      <c r="CC216" s="122"/>
      <c r="CD216" s="122"/>
      <c r="CE216" s="122"/>
      <c r="CF216" s="122"/>
      <c r="CG216" s="122"/>
      <c r="CH216" s="122"/>
      <c r="CI216" s="122"/>
      <c r="CJ216" s="122"/>
      <c r="CK216" s="122"/>
      <c r="CL216" s="122"/>
      <c r="CM216" s="122"/>
      <c r="CN216" s="122"/>
      <c r="CO216" s="122"/>
      <c r="CP216" s="122"/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3"/>
    </row>
    <row r="217" spans="1:108" s="124" customFormat="1" ht="30.75" thickBot="1">
      <c r="A217" s="70" t="s">
        <v>326</v>
      </c>
      <c r="B217" s="151" t="s">
        <v>321</v>
      </c>
      <c r="C217" s="20"/>
      <c r="D217" s="20">
        <v>1</v>
      </c>
      <c r="E217" s="84">
        <f>IF(OR(D217=2,D217=3),0,IF(D217=4,0.2,IF(D217=5,0.5,IF(D217=6,1,0))))</f>
        <v>0</v>
      </c>
      <c r="F217" s="134">
        <v>17</v>
      </c>
      <c r="G217" s="126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2"/>
      <c r="CA217" s="122"/>
      <c r="CB217" s="122"/>
      <c r="CC217" s="122"/>
      <c r="CD217" s="122"/>
      <c r="CE217" s="122"/>
      <c r="CF217" s="122"/>
      <c r="CG217" s="122"/>
      <c r="CH217" s="122"/>
      <c r="CI217" s="122"/>
      <c r="CJ217" s="122"/>
      <c r="CK217" s="122"/>
      <c r="CL217" s="122"/>
      <c r="CM217" s="122"/>
      <c r="CN217" s="122"/>
      <c r="CO217" s="122"/>
      <c r="CP217" s="122"/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3"/>
    </row>
    <row r="218" spans="1:108" s="124" customFormat="1" ht="16.5" thickBot="1">
      <c r="A218" s="70"/>
      <c r="B218" s="12" t="s">
        <v>40</v>
      </c>
      <c r="C218" s="47">
        <f>SUMPRODUCT(E213:E217,F213:F217)/F218</f>
        <v>0</v>
      </c>
      <c r="D218" s="20"/>
      <c r="E218" s="134"/>
      <c r="F218" s="134">
        <f>SUM(F213:F217)</f>
        <v>100</v>
      </c>
      <c r="G218" s="126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  <c r="BG218" s="122"/>
      <c r="BH218" s="122"/>
      <c r="BI218" s="122"/>
      <c r="BJ218" s="122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2"/>
      <c r="CA218" s="122"/>
      <c r="CB218" s="122"/>
      <c r="CC218" s="122"/>
      <c r="CD218" s="122"/>
      <c r="CE218" s="122"/>
      <c r="CF218" s="122"/>
      <c r="CG218" s="122"/>
      <c r="CH218" s="122"/>
      <c r="CI218" s="122"/>
      <c r="CJ218" s="122"/>
      <c r="CK218" s="122"/>
      <c r="CL218" s="122"/>
      <c r="CM218" s="122"/>
      <c r="CN218" s="122"/>
      <c r="CO218" s="122"/>
      <c r="CP218" s="122"/>
      <c r="CQ218" s="122"/>
      <c r="CR218" s="122"/>
      <c r="CS218" s="122"/>
      <c r="CT218" s="122"/>
      <c r="CU218" s="122"/>
      <c r="CV218" s="122"/>
      <c r="CW218" s="122"/>
      <c r="CX218" s="122"/>
      <c r="CY218" s="122"/>
      <c r="CZ218" s="122"/>
      <c r="DA218" s="122"/>
      <c r="DB218" s="122"/>
      <c r="DC218" s="122"/>
      <c r="DD218" s="123"/>
    </row>
    <row r="219" spans="1:108" s="124" customFormat="1" ht="18.75" customHeight="1" thickBot="1">
      <c r="A219" s="70"/>
      <c r="B219" s="12"/>
      <c r="C219" s="17"/>
      <c r="D219" s="20"/>
      <c r="E219" s="20"/>
      <c r="F219" s="20"/>
      <c r="G219" s="126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2"/>
      <c r="BB219" s="122"/>
      <c r="BC219" s="122"/>
      <c r="BD219" s="122"/>
      <c r="BE219" s="122"/>
      <c r="BF219" s="122"/>
      <c r="BG219" s="122"/>
      <c r="BH219" s="122"/>
      <c r="BI219" s="122"/>
      <c r="BJ219" s="122"/>
      <c r="BK219" s="122"/>
      <c r="BL219" s="122"/>
      <c r="BM219" s="122"/>
      <c r="BN219" s="122"/>
      <c r="BO219" s="122"/>
      <c r="BP219" s="122"/>
      <c r="BQ219" s="122"/>
      <c r="BR219" s="122"/>
      <c r="BS219" s="122"/>
      <c r="BT219" s="122"/>
      <c r="BU219" s="122"/>
      <c r="BV219" s="122"/>
      <c r="BW219" s="122"/>
      <c r="BX219" s="122"/>
      <c r="BY219" s="122"/>
      <c r="BZ219" s="122"/>
      <c r="CA219" s="122"/>
      <c r="CB219" s="122"/>
      <c r="CC219" s="122"/>
      <c r="CD219" s="122"/>
      <c r="CE219" s="122"/>
      <c r="CF219" s="122"/>
      <c r="CG219" s="122"/>
      <c r="CH219" s="122"/>
      <c r="CI219" s="122"/>
      <c r="CJ219" s="122"/>
      <c r="CK219" s="122"/>
      <c r="CL219" s="122"/>
      <c r="CM219" s="122"/>
      <c r="CN219" s="122"/>
      <c r="CO219" s="122"/>
      <c r="CP219" s="122"/>
      <c r="CQ219" s="122"/>
      <c r="CR219" s="122"/>
      <c r="CS219" s="122"/>
      <c r="CT219" s="122"/>
      <c r="CU219" s="122"/>
      <c r="CV219" s="122"/>
      <c r="CW219" s="122"/>
      <c r="CX219" s="122"/>
      <c r="CY219" s="122"/>
      <c r="CZ219" s="122"/>
      <c r="DA219" s="122"/>
      <c r="DB219" s="122"/>
      <c r="DC219" s="122"/>
      <c r="DD219" s="123"/>
    </row>
    <row r="220" spans="1:108" s="124" customFormat="1" ht="24" customHeight="1" thickBot="1">
      <c r="A220" s="66" t="s">
        <v>9</v>
      </c>
      <c r="B220" s="6" t="s">
        <v>333</v>
      </c>
      <c r="C220" s="39" t="s">
        <v>13</v>
      </c>
      <c r="D220" s="40"/>
      <c r="E220" s="7" t="s">
        <v>58</v>
      </c>
      <c r="F220" s="33" t="s">
        <v>87</v>
      </c>
      <c r="G220" s="126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2"/>
      <c r="AS220" s="122"/>
      <c r="AT220" s="122"/>
      <c r="AU220" s="122"/>
      <c r="AV220" s="122"/>
      <c r="AW220" s="122"/>
      <c r="AX220" s="122"/>
      <c r="AY220" s="122"/>
      <c r="AZ220" s="122"/>
      <c r="BA220" s="122"/>
      <c r="BB220" s="122"/>
      <c r="BC220" s="122"/>
      <c r="BD220" s="122"/>
      <c r="BE220" s="122"/>
      <c r="BF220" s="122"/>
      <c r="BG220" s="122"/>
      <c r="BH220" s="122"/>
      <c r="BI220" s="122"/>
      <c r="BJ220" s="122"/>
      <c r="BK220" s="122"/>
      <c r="BL220" s="122"/>
      <c r="BM220" s="122"/>
      <c r="BN220" s="122"/>
      <c r="BO220" s="122"/>
      <c r="BP220" s="122"/>
      <c r="BQ220" s="122"/>
      <c r="BR220" s="122"/>
      <c r="BS220" s="122"/>
      <c r="BT220" s="122"/>
      <c r="BU220" s="122"/>
      <c r="BV220" s="122"/>
      <c r="BW220" s="122"/>
      <c r="BX220" s="122"/>
      <c r="BY220" s="122"/>
      <c r="BZ220" s="122"/>
      <c r="CA220" s="122"/>
      <c r="CB220" s="122"/>
      <c r="CC220" s="122"/>
      <c r="CD220" s="122"/>
      <c r="CE220" s="122"/>
      <c r="CF220" s="122"/>
      <c r="CG220" s="122"/>
      <c r="CH220" s="122"/>
      <c r="CI220" s="122"/>
      <c r="CJ220" s="122"/>
      <c r="CK220" s="122"/>
      <c r="CL220" s="122"/>
      <c r="CM220" s="122"/>
      <c r="CN220" s="122"/>
      <c r="CO220" s="122"/>
      <c r="CP220" s="122"/>
      <c r="CQ220" s="122"/>
      <c r="CR220" s="122"/>
      <c r="CS220" s="122"/>
      <c r="CT220" s="122"/>
      <c r="CU220" s="122"/>
      <c r="CV220" s="122"/>
      <c r="CW220" s="122"/>
      <c r="CX220" s="122"/>
      <c r="CY220" s="122"/>
      <c r="CZ220" s="122"/>
      <c r="DA220" s="122"/>
      <c r="DB220" s="122"/>
      <c r="DC220" s="122"/>
      <c r="DD220" s="123"/>
    </row>
    <row r="221" spans="1:108" s="124" customFormat="1" ht="22.5" customHeight="1" thickBot="1">
      <c r="A221" s="70"/>
      <c r="B221" s="152" t="s">
        <v>335</v>
      </c>
      <c r="C221" s="20"/>
      <c r="D221" s="20"/>
      <c r="E221" s="20"/>
      <c r="F221" s="20"/>
      <c r="G221" s="126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2"/>
      <c r="AV221" s="122"/>
      <c r="AW221" s="122"/>
      <c r="AX221" s="122"/>
      <c r="AY221" s="122"/>
      <c r="AZ221" s="122"/>
      <c r="BA221" s="122"/>
      <c r="BB221" s="122"/>
      <c r="BC221" s="122"/>
      <c r="BD221" s="122"/>
      <c r="BE221" s="122"/>
      <c r="BF221" s="122"/>
      <c r="BG221" s="122"/>
      <c r="BH221" s="122"/>
      <c r="BI221" s="122"/>
      <c r="BJ221" s="122"/>
      <c r="BK221" s="122"/>
      <c r="BL221" s="122"/>
      <c r="BM221" s="122"/>
      <c r="BN221" s="122"/>
      <c r="BO221" s="122"/>
      <c r="BP221" s="122"/>
      <c r="BQ221" s="122"/>
      <c r="BR221" s="122"/>
      <c r="BS221" s="122"/>
      <c r="BT221" s="122"/>
      <c r="BU221" s="122"/>
      <c r="BV221" s="122"/>
      <c r="BW221" s="122"/>
      <c r="BX221" s="122"/>
      <c r="BY221" s="122"/>
      <c r="BZ221" s="122"/>
      <c r="CA221" s="122"/>
      <c r="CB221" s="122"/>
      <c r="CC221" s="122"/>
      <c r="CD221" s="122"/>
      <c r="CE221" s="122"/>
      <c r="CF221" s="122"/>
      <c r="CG221" s="122"/>
      <c r="CH221" s="122"/>
      <c r="CI221" s="122"/>
      <c r="CJ221" s="122"/>
      <c r="CK221" s="122"/>
      <c r="CL221" s="122"/>
      <c r="CM221" s="122"/>
      <c r="CN221" s="122"/>
      <c r="CO221" s="122"/>
      <c r="CP221" s="122"/>
      <c r="CQ221" s="122"/>
      <c r="CR221" s="122"/>
      <c r="CS221" s="122"/>
      <c r="CT221" s="122"/>
      <c r="CU221" s="122"/>
      <c r="CV221" s="122"/>
      <c r="CW221" s="122"/>
      <c r="CX221" s="122"/>
      <c r="CY221" s="122"/>
      <c r="CZ221" s="122"/>
      <c r="DA221" s="122"/>
      <c r="DB221" s="122"/>
      <c r="DC221" s="122"/>
      <c r="DD221" s="123"/>
    </row>
    <row r="222" spans="1:108" s="124" customFormat="1" ht="40.5" customHeight="1" thickBot="1">
      <c r="A222" s="81" t="s">
        <v>327</v>
      </c>
      <c r="B222" s="151" t="s">
        <v>336</v>
      </c>
      <c r="C222" s="20"/>
      <c r="D222" s="20">
        <v>1</v>
      </c>
      <c r="E222" s="84">
        <f>IF(OR(D222=2,D222=3),0,IF(D222=4,0.2,IF(D222=5,0.5,IF(D222=6,1,0))))</f>
        <v>0</v>
      </c>
      <c r="F222" s="134">
        <v>19</v>
      </c>
      <c r="G222" s="126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  <c r="BH222" s="122"/>
      <c r="BI222" s="122"/>
      <c r="BJ222" s="122"/>
      <c r="BK222" s="122"/>
      <c r="BL222" s="122"/>
      <c r="BM222" s="122"/>
      <c r="BN222" s="122"/>
      <c r="BO222" s="122"/>
      <c r="BP222" s="122"/>
      <c r="BQ222" s="122"/>
      <c r="BR222" s="122"/>
      <c r="BS222" s="122"/>
      <c r="BT222" s="122"/>
      <c r="BU222" s="122"/>
      <c r="BV222" s="122"/>
      <c r="BW222" s="122"/>
      <c r="BX222" s="122"/>
      <c r="BY222" s="122"/>
      <c r="BZ222" s="122"/>
      <c r="CA222" s="122"/>
      <c r="CB222" s="122"/>
      <c r="CC222" s="122"/>
      <c r="CD222" s="122"/>
      <c r="CE222" s="122"/>
      <c r="CF222" s="122"/>
      <c r="CG222" s="122"/>
      <c r="CH222" s="122"/>
      <c r="CI222" s="122"/>
      <c r="CJ222" s="122"/>
      <c r="CK222" s="122"/>
      <c r="CL222" s="122"/>
      <c r="CM222" s="122"/>
      <c r="CN222" s="122"/>
      <c r="CO222" s="122"/>
      <c r="CP222" s="122"/>
      <c r="CQ222" s="122"/>
      <c r="CR222" s="122"/>
      <c r="CS222" s="122"/>
      <c r="CT222" s="122"/>
      <c r="CU222" s="122"/>
      <c r="CV222" s="122"/>
      <c r="CW222" s="122"/>
      <c r="CX222" s="122"/>
      <c r="CY222" s="122"/>
      <c r="CZ222" s="122"/>
      <c r="DA222" s="122"/>
      <c r="DB222" s="122"/>
      <c r="DC222" s="122"/>
      <c r="DD222" s="123"/>
    </row>
    <row r="223" spans="1:108" s="124" customFormat="1" ht="60.75" thickBot="1">
      <c r="A223" s="81" t="s">
        <v>328</v>
      </c>
      <c r="B223" s="151" t="s">
        <v>337</v>
      </c>
      <c r="C223" s="20"/>
      <c r="D223" s="20">
        <v>1</v>
      </c>
      <c r="E223" s="84">
        <f>IF(OR(D223=2,D223=3),0,IF(D223=4,0.2,IF(D223=5,0.5,IF(D223=6,1,0))))</f>
        <v>0</v>
      </c>
      <c r="F223" s="134">
        <v>15</v>
      </c>
      <c r="G223" s="126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122"/>
      <c r="BB223" s="122"/>
      <c r="BC223" s="122"/>
      <c r="BD223" s="122"/>
      <c r="BE223" s="122"/>
      <c r="BF223" s="122"/>
      <c r="BG223" s="122"/>
      <c r="BH223" s="122"/>
      <c r="BI223" s="122"/>
      <c r="BJ223" s="122"/>
      <c r="BK223" s="122"/>
      <c r="BL223" s="122"/>
      <c r="BM223" s="122"/>
      <c r="BN223" s="122"/>
      <c r="BO223" s="122"/>
      <c r="BP223" s="122"/>
      <c r="BQ223" s="122"/>
      <c r="BR223" s="122"/>
      <c r="BS223" s="122"/>
      <c r="BT223" s="122"/>
      <c r="BU223" s="122"/>
      <c r="BV223" s="122"/>
      <c r="BW223" s="122"/>
      <c r="BX223" s="122"/>
      <c r="BY223" s="122"/>
      <c r="BZ223" s="122"/>
      <c r="CA223" s="122"/>
      <c r="CB223" s="122"/>
      <c r="CC223" s="122"/>
      <c r="CD223" s="122"/>
      <c r="CE223" s="122"/>
      <c r="CF223" s="122"/>
      <c r="CG223" s="122"/>
      <c r="CH223" s="122"/>
      <c r="CI223" s="122"/>
      <c r="CJ223" s="122"/>
      <c r="CK223" s="122"/>
      <c r="CL223" s="122"/>
      <c r="CM223" s="122"/>
      <c r="CN223" s="122"/>
      <c r="CO223" s="122"/>
      <c r="CP223" s="122"/>
      <c r="CQ223" s="122"/>
      <c r="CR223" s="122"/>
      <c r="CS223" s="122"/>
      <c r="CT223" s="122"/>
      <c r="CU223" s="122"/>
      <c r="CV223" s="122"/>
      <c r="CW223" s="122"/>
      <c r="CX223" s="122"/>
      <c r="CY223" s="122"/>
      <c r="CZ223" s="122"/>
      <c r="DA223" s="122"/>
      <c r="DB223" s="122"/>
      <c r="DC223" s="122"/>
      <c r="DD223" s="123"/>
    </row>
    <row r="224" spans="1:108" s="124" customFormat="1" ht="36" customHeight="1" thickBot="1">
      <c r="A224" s="81" t="s">
        <v>329</v>
      </c>
      <c r="B224" s="151" t="s">
        <v>338</v>
      </c>
      <c r="C224" s="20"/>
      <c r="D224" s="20">
        <v>1</v>
      </c>
      <c r="E224" s="84">
        <f>IF(OR(D224=2,D224=3),0,IF(D224=4,0.2,IF(D224=5,0.5,IF(D224=6,1,0))))</f>
        <v>0</v>
      </c>
      <c r="F224" s="134">
        <v>19</v>
      </c>
      <c r="G224" s="126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  <c r="AV224" s="122"/>
      <c r="AW224" s="122"/>
      <c r="AX224" s="122"/>
      <c r="AY224" s="122"/>
      <c r="AZ224" s="122"/>
      <c r="BA224" s="122"/>
      <c r="BB224" s="122"/>
      <c r="BC224" s="122"/>
      <c r="BD224" s="122"/>
      <c r="BE224" s="122"/>
      <c r="BF224" s="122"/>
      <c r="BG224" s="122"/>
      <c r="BH224" s="122"/>
      <c r="BI224" s="122"/>
      <c r="BJ224" s="122"/>
      <c r="BK224" s="122"/>
      <c r="BL224" s="122"/>
      <c r="BM224" s="122"/>
      <c r="BN224" s="122"/>
      <c r="BO224" s="122"/>
      <c r="BP224" s="122"/>
      <c r="BQ224" s="122"/>
      <c r="BR224" s="122"/>
      <c r="BS224" s="122"/>
      <c r="BT224" s="122"/>
      <c r="BU224" s="122"/>
      <c r="BV224" s="122"/>
      <c r="BW224" s="122"/>
      <c r="BX224" s="122"/>
      <c r="BY224" s="122"/>
      <c r="BZ224" s="122"/>
      <c r="CA224" s="122"/>
      <c r="CB224" s="122"/>
      <c r="CC224" s="122"/>
      <c r="CD224" s="122"/>
      <c r="CE224" s="122"/>
      <c r="CF224" s="122"/>
      <c r="CG224" s="122"/>
      <c r="CH224" s="122"/>
      <c r="CI224" s="122"/>
      <c r="CJ224" s="122"/>
      <c r="CK224" s="122"/>
      <c r="CL224" s="122"/>
      <c r="CM224" s="122"/>
      <c r="CN224" s="122"/>
      <c r="CO224" s="122"/>
      <c r="CP224" s="122"/>
      <c r="CQ224" s="122"/>
      <c r="CR224" s="122"/>
      <c r="CS224" s="122"/>
      <c r="CT224" s="122"/>
      <c r="CU224" s="122"/>
      <c r="CV224" s="122"/>
      <c r="CW224" s="122"/>
      <c r="CX224" s="122"/>
      <c r="CY224" s="122"/>
      <c r="CZ224" s="122"/>
      <c r="DA224" s="122"/>
      <c r="DB224" s="122"/>
      <c r="DC224" s="122"/>
      <c r="DD224" s="123"/>
    </row>
    <row r="225" spans="1:108" s="124" customFormat="1" ht="32.25" customHeight="1" thickBot="1">
      <c r="A225" s="81" t="s">
        <v>330</v>
      </c>
      <c r="B225" s="151" t="s">
        <v>339</v>
      </c>
      <c r="C225" s="20"/>
      <c r="D225" s="20">
        <v>1</v>
      </c>
      <c r="E225" s="84">
        <f>IF(OR(D225=2,D225=3),0,IF(D225=4,0.2,IF(D225=5,0.5,IF(D225=6,1,0))))</f>
        <v>0</v>
      </c>
      <c r="F225" s="134">
        <v>25</v>
      </c>
      <c r="G225" s="126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22"/>
      <c r="BB225" s="122"/>
      <c r="BC225" s="122"/>
      <c r="BD225" s="122"/>
      <c r="BE225" s="122"/>
      <c r="BF225" s="122"/>
      <c r="BG225" s="122"/>
      <c r="BH225" s="122"/>
      <c r="BI225" s="122"/>
      <c r="BJ225" s="122"/>
      <c r="BK225" s="122"/>
      <c r="BL225" s="122"/>
      <c r="BM225" s="122"/>
      <c r="BN225" s="122"/>
      <c r="BO225" s="122"/>
      <c r="BP225" s="122"/>
      <c r="BQ225" s="122"/>
      <c r="BR225" s="122"/>
      <c r="BS225" s="122"/>
      <c r="BT225" s="122"/>
      <c r="BU225" s="122"/>
      <c r="BV225" s="122"/>
      <c r="BW225" s="122"/>
      <c r="BX225" s="122"/>
      <c r="BY225" s="122"/>
      <c r="BZ225" s="122"/>
      <c r="CA225" s="122"/>
      <c r="CB225" s="122"/>
      <c r="CC225" s="122"/>
      <c r="CD225" s="122"/>
      <c r="CE225" s="122"/>
      <c r="CF225" s="122"/>
      <c r="CG225" s="122"/>
      <c r="CH225" s="122"/>
      <c r="CI225" s="122"/>
      <c r="CJ225" s="122"/>
      <c r="CK225" s="122"/>
      <c r="CL225" s="122"/>
      <c r="CM225" s="122"/>
      <c r="CN225" s="122"/>
      <c r="CO225" s="122"/>
      <c r="CP225" s="122"/>
      <c r="CQ225" s="122"/>
      <c r="CR225" s="122"/>
      <c r="CS225" s="122"/>
      <c r="CT225" s="122"/>
      <c r="CU225" s="122"/>
      <c r="CV225" s="122"/>
      <c r="CW225" s="122"/>
      <c r="CX225" s="122"/>
      <c r="CY225" s="122"/>
      <c r="CZ225" s="122"/>
      <c r="DA225" s="122"/>
      <c r="DB225" s="122"/>
      <c r="DC225" s="122"/>
      <c r="DD225" s="123"/>
    </row>
    <row r="226" spans="1:108" s="124" customFormat="1" ht="30.75" thickBot="1">
      <c r="A226" s="81" t="s">
        <v>331</v>
      </c>
      <c r="B226" s="151" t="s">
        <v>340</v>
      </c>
      <c r="C226" s="20"/>
      <c r="D226" s="20">
        <v>1</v>
      </c>
      <c r="E226" s="84">
        <f>IF(OR(D226=2,D226=3),0,IF(D226=4,0.2,IF(D226=5,0.5,IF(D226=6,1,0))))</f>
        <v>0</v>
      </c>
      <c r="F226" s="134">
        <v>22</v>
      </c>
      <c r="G226" s="126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22"/>
      <c r="BB226" s="122"/>
      <c r="BC226" s="122"/>
      <c r="BD226" s="122"/>
      <c r="BE226" s="122"/>
      <c r="BF226" s="122"/>
      <c r="BG226" s="122"/>
      <c r="BH226" s="122"/>
      <c r="BI226" s="122"/>
      <c r="BJ226" s="122"/>
      <c r="BK226" s="122"/>
      <c r="BL226" s="122"/>
      <c r="BM226" s="122"/>
      <c r="BN226" s="122"/>
      <c r="BO226" s="122"/>
      <c r="BP226" s="122"/>
      <c r="BQ226" s="122"/>
      <c r="BR226" s="122"/>
      <c r="BS226" s="122"/>
      <c r="BT226" s="122"/>
      <c r="BU226" s="122"/>
      <c r="BV226" s="122"/>
      <c r="BW226" s="122"/>
      <c r="BX226" s="122"/>
      <c r="BY226" s="122"/>
      <c r="BZ226" s="122"/>
      <c r="CA226" s="122"/>
      <c r="CB226" s="122"/>
      <c r="CC226" s="122"/>
      <c r="CD226" s="122"/>
      <c r="CE226" s="122"/>
      <c r="CF226" s="122"/>
      <c r="CG226" s="122"/>
      <c r="CH226" s="122"/>
      <c r="CI226" s="122"/>
      <c r="CJ226" s="122"/>
      <c r="CK226" s="122"/>
      <c r="CL226" s="122"/>
      <c r="CM226" s="122"/>
      <c r="CN226" s="122"/>
      <c r="CO226" s="122"/>
      <c r="CP226" s="122"/>
      <c r="CQ226" s="122"/>
      <c r="CR226" s="122"/>
      <c r="CS226" s="122"/>
      <c r="CT226" s="122"/>
      <c r="CU226" s="122"/>
      <c r="CV226" s="122"/>
      <c r="CW226" s="122"/>
      <c r="CX226" s="122"/>
      <c r="CY226" s="122"/>
      <c r="CZ226" s="122"/>
      <c r="DA226" s="122"/>
      <c r="DB226" s="122"/>
      <c r="DC226" s="122"/>
      <c r="DD226" s="123"/>
    </row>
    <row r="227" spans="1:108" s="124" customFormat="1" ht="15" thickBot="1">
      <c r="A227" s="81"/>
      <c r="B227" s="151"/>
      <c r="C227" s="20"/>
      <c r="D227" s="20"/>
      <c r="E227" s="84"/>
      <c r="F227" s="134">
        <f>SUM(F222:F226)</f>
        <v>100</v>
      </c>
      <c r="G227" s="126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2"/>
      <c r="BB227" s="122"/>
      <c r="BC227" s="122"/>
      <c r="BD227" s="122"/>
      <c r="BE227" s="122"/>
      <c r="BF227" s="122"/>
      <c r="BG227" s="122"/>
      <c r="BH227" s="122"/>
      <c r="BI227" s="122"/>
      <c r="BJ227" s="122"/>
      <c r="BK227" s="122"/>
      <c r="BL227" s="122"/>
      <c r="BM227" s="122"/>
      <c r="BN227" s="122"/>
      <c r="BO227" s="122"/>
      <c r="BP227" s="122"/>
      <c r="BQ227" s="122"/>
      <c r="BR227" s="122"/>
      <c r="BS227" s="122"/>
      <c r="BT227" s="122"/>
      <c r="BU227" s="122"/>
      <c r="BV227" s="122"/>
      <c r="BW227" s="122"/>
      <c r="BX227" s="122"/>
      <c r="BY227" s="122"/>
      <c r="BZ227" s="122"/>
      <c r="CA227" s="122"/>
      <c r="CB227" s="122"/>
      <c r="CC227" s="122"/>
      <c r="CD227" s="122"/>
      <c r="CE227" s="122"/>
      <c r="CF227" s="122"/>
      <c r="CG227" s="122"/>
      <c r="CH227" s="122"/>
      <c r="CI227" s="122"/>
      <c r="CJ227" s="122"/>
      <c r="CK227" s="122"/>
      <c r="CL227" s="122"/>
      <c r="CM227" s="122"/>
      <c r="CN227" s="122"/>
      <c r="CO227" s="122"/>
      <c r="CP227" s="122"/>
      <c r="CQ227" s="122"/>
      <c r="CR227" s="122"/>
      <c r="CS227" s="122"/>
      <c r="CT227" s="122"/>
      <c r="CU227" s="122"/>
      <c r="CV227" s="122"/>
      <c r="CW227" s="122"/>
      <c r="CX227" s="122"/>
      <c r="CY227" s="122"/>
      <c r="CZ227" s="122"/>
      <c r="DA227" s="122"/>
      <c r="DB227" s="122"/>
      <c r="DC227" s="122"/>
      <c r="DD227" s="123"/>
    </row>
    <row r="228" spans="1:108" s="124" customFormat="1" ht="22.5" customHeight="1" thickBot="1">
      <c r="A228" s="70"/>
      <c r="B228" s="152" t="s">
        <v>341</v>
      </c>
      <c r="C228" s="20"/>
      <c r="D228" s="20"/>
      <c r="E228" s="20"/>
      <c r="F228" s="20"/>
      <c r="G228" s="126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2"/>
      <c r="BD228" s="122"/>
      <c r="BE228" s="122"/>
      <c r="BF228" s="122"/>
      <c r="BG228" s="122"/>
      <c r="BH228" s="122"/>
      <c r="BI228" s="122"/>
      <c r="BJ228" s="122"/>
      <c r="BK228" s="122"/>
      <c r="BL228" s="122"/>
      <c r="BM228" s="122"/>
      <c r="BN228" s="122"/>
      <c r="BO228" s="122"/>
      <c r="BP228" s="122"/>
      <c r="BQ228" s="122"/>
      <c r="BR228" s="122"/>
      <c r="BS228" s="122"/>
      <c r="BT228" s="122"/>
      <c r="BU228" s="122"/>
      <c r="BV228" s="122"/>
      <c r="BW228" s="122"/>
      <c r="BX228" s="122"/>
      <c r="BY228" s="122"/>
      <c r="BZ228" s="122"/>
      <c r="CA228" s="122"/>
      <c r="CB228" s="122"/>
      <c r="CC228" s="122"/>
      <c r="CD228" s="122"/>
      <c r="CE228" s="122"/>
      <c r="CF228" s="122"/>
      <c r="CG228" s="122"/>
      <c r="CH228" s="122"/>
      <c r="CI228" s="122"/>
      <c r="CJ228" s="122"/>
      <c r="CK228" s="122"/>
      <c r="CL228" s="122"/>
      <c r="CM228" s="122"/>
      <c r="CN228" s="122"/>
      <c r="CO228" s="122"/>
      <c r="CP228" s="122"/>
      <c r="CQ228" s="122"/>
      <c r="CR228" s="122"/>
      <c r="CS228" s="122"/>
      <c r="CT228" s="122"/>
      <c r="CU228" s="122"/>
      <c r="CV228" s="122"/>
      <c r="CW228" s="122"/>
      <c r="CX228" s="122"/>
      <c r="CY228" s="122"/>
      <c r="CZ228" s="122"/>
      <c r="DA228" s="122"/>
      <c r="DB228" s="122"/>
      <c r="DC228" s="122"/>
      <c r="DD228" s="123"/>
    </row>
    <row r="229" spans="1:108" s="124" customFormat="1" ht="45.75" thickBot="1">
      <c r="A229" s="81" t="s">
        <v>332</v>
      </c>
      <c r="B229" s="151" t="s">
        <v>342</v>
      </c>
      <c r="C229" s="20"/>
      <c r="D229" s="20">
        <v>1</v>
      </c>
      <c r="E229" s="84">
        <f aca="true" t="shared" si="8" ref="E229:E244">IF(OR(D229=2,D229=3),0,IF(D229=4,0.2,IF(D229=5,0.5,IF(D229=6,1,0))))</f>
        <v>0</v>
      </c>
      <c r="F229" s="134">
        <v>6</v>
      </c>
      <c r="G229" s="126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2"/>
      <c r="BJ229" s="122"/>
      <c r="BK229" s="122"/>
      <c r="BL229" s="122"/>
      <c r="BM229" s="122"/>
      <c r="BN229" s="122"/>
      <c r="BO229" s="122"/>
      <c r="BP229" s="122"/>
      <c r="BQ229" s="122"/>
      <c r="BR229" s="122"/>
      <c r="BS229" s="122"/>
      <c r="BT229" s="122"/>
      <c r="BU229" s="122"/>
      <c r="BV229" s="122"/>
      <c r="BW229" s="122"/>
      <c r="BX229" s="122"/>
      <c r="BY229" s="122"/>
      <c r="BZ229" s="122"/>
      <c r="CA229" s="122"/>
      <c r="CB229" s="122"/>
      <c r="CC229" s="122"/>
      <c r="CD229" s="122"/>
      <c r="CE229" s="122"/>
      <c r="CF229" s="122"/>
      <c r="CG229" s="122"/>
      <c r="CH229" s="122"/>
      <c r="CI229" s="122"/>
      <c r="CJ229" s="122"/>
      <c r="CK229" s="122"/>
      <c r="CL229" s="122"/>
      <c r="CM229" s="122"/>
      <c r="CN229" s="122"/>
      <c r="CO229" s="122"/>
      <c r="CP229" s="122"/>
      <c r="CQ229" s="122"/>
      <c r="CR229" s="122"/>
      <c r="CS229" s="122"/>
      <c r="CT229" s="122"/>
      <c r="CU229" s="122"/>
      <c r="CV229" s="122"/>
      <c r="CW229" s="122"/>
      <c r="CX229" s="122"/>
      <c r="CY229" s="122"/>
      <c r="CZ229" s="122"/>
      <c r="DA229" s="122"/>
      <c r="DB229" s="122"/>
      <c r="DC229" s="122"/>
      <c r="DD229" s="123"/>
    </row>
    <row r="230" spans="1:108" s="124" customFormat="1" ht="30.75" thickBot="1">
      <c r="A230" s="81" t="s">
        <v>334</v>
      </c>
      <c r="B230" s="151" t="s">
        <v>343</v>
      </c>
      <c r="C230" s="20"/>
      <c r="D230" s="20">
        <v>1</v>
      </c>
      <c r="E230" s="84">
        <f t="shared" si="8"/>
        <v>0</v>
      </c>
      <c r="F230" s="134">
        <v>6</v>
      </c>
      <c r="G230" s="126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  <c r="BG230" s="122"/>
      <c r="BH230" s="122"/>
      <c r="BI230" s="122"/>
      <c r="BJ230" s="122"/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22"/>
      <c r="BU230" s="122"/>
      <c r="BV230" s="122"/>
      <c r="BW230" s="122"/>
      <c r="BX230" s="122"/>
      <c r="BY230" s="122"/>
      <c r="BZ230" s="122"/>
      <c r="CA230" s="122"/>
      <c r="CB230" s="122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2"/>
      <c r="CP230" s="122"/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2"/>
      <c r="DB230" s="122"/>
      <c r="DC230" s="122"/>
      <c r="DD230" s="123"/>
    </row>
    <row r="231" spans="1:108" s="124" customFormat="1" ht="30" customHeight="1" thickBot="1">
      <c r="A231" s="81" t="s">
        <v>358</v>
      </c>
      <c r="B231" s="151" t="s">
        <v>344</v>
      </c>
      <c r="C231" s="20"/>
      <c r="D231" s="20">
        <v>1</v>
      </c>
      <c r="E231" s="84">
        <f t="shared" si="8"/>
        <v>0</v>
      </c>
      <c r="F231" s="134">
        <v>6</v>
      </c>
      <c r="G231" s="126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  <c r="BG231" s="122"/>
      <c r="BH231" s="122"/>
      <c r="BI231" s="122"/>
      <c r="BJ231" s="122"/>
      <c r="BK231" s="122"/>
      <c r="BL231" s="122"/>
      <c r="BM231" s="122"/>
      <c r="BN231" s="122"/>
      <c r="BO231" s="122"/>
      <c r="BP231" s="122"/>
      <c r="BQ231" s="122"/>
      <c r="BR231" s="122"/>
      <c r="BS231" s="122"/>
      <c r="BT231" s="122"/>
      <c r="BU231" s="122"/>
      <c r="BV231" s="122"/>
      <c r="BW231" s="122"/>
      <c r="BX231" s="122"/>
      <c r="BY231" s="122"/>
      <c r="BZ231" s="122"/>
      <c r="CA231" s="122"/>
      <c r="CB231" s="122"/>
      <c r="CC231" s="122"/>
      <c r="CD231" s="122"/>
      <c r="CE231" s="122"/>
      <c r="CF231" s="122"/>
      <c r="CG231" s="122"/>
      <c r="CH231" s="122"/>
      <c r="CI231" s="122"/>
      <c r="CJ231" s="122"/>
      <c r="CK231" s="122"/>
      <c r="CL231" s="122"/>
      <c r="CM231" s="122"/>
      <c r="CN231" s="122"/>
      <c r="CO231" s="122"/>
      <c r="CP231" s="122"/>
      <c r="CQ231" s="122"/>
      <c r="CR231" s="122"/>
      <c r="CS231" s="122"/>
      <c r="CT231" s="122"/>
      <c r="CU231" s="122"/>
      <c r="CV231" s="122"/>
      <c r="CW231" s="122"/>
      <c r="CX231" s="122"/>
      <c r="CY231" s="122"/>
      <c r="CZ231" s="122"/>
      <c r="DA231" s="122"/>
      <c r="DB231" s="122"/>
      <c r="DC231" s="122"/>
      <c r="DD231" s="123"/>
    </row>
    <row r="232" spans="1:108" s="124" customFormat="1" ht="30.75" thickBot="1">
      <c r="A232" s="81" t="s">
        <v>359</v>
      </c>
      <c r="B232" s="151" t="s">
        <v>345</v>
      </c>
      <c r="C232" s="20"/>
      <c r="D232" s="20">
        <v>1</v>
      </c>
      <c r="E232" s="84">
        <f t="shared" si="8"/>
        <v>0</v>
      </c>
      <c r="F232" s="134">
        <v>6</v>
      </c>
      <c r="G232" s="126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2"/>
      <c r="AU232" s="122"/>
      <c r="AV232" s="122"/>
      <c r="AW232" s="122"/>
      <c r="AX232" s="122"/>
      <c r="AY232" s="122"/>
      <c r="AZ232" s="122"/>
      <c r="BA232" s="122"/>
      <c r="BB232" s="122"/>
      <c r="BC232" s="122"/>
      <c r="BD232" s="122"/>
      <c r="BE232" s="122"/>
      <c r="BF232" s="122"/>
      <c r="BG232" s="122"/>
      <c r="BH232" s="122"/>
      <c r="BI232" s="122"/>
      <c r="BJ232" s="122"/>
      <c r="BK232" s="122"/>
      <c r="BL232" s="122"/>
      <c r="BM232" s="122"/>
      <c r="BN232" s="122"/>
      <c r="BO232" s="122"/>
      <c r="BP232" s="122"/>
      <c r="BQ232" s="122"/>
      <c r="BR232" s="122"/>
      <c r="BS232" s="122"/>
      <c r="BT232" s="122"/>
      <c r="BU232" s="122"/>
      <c r="BV232" s="122"/>
      <c r="BW232" s="122"/>
      <c r="BX232" s="122"/>
      <c r="BY232" s="122"/>
      <c r="BZ232" s="122"/>
      <c r="CA232" s="122"/>
      <c r="CB232" s="122"/>
      <c r="CC232" s="122"/>
      <c r="CD232" s="122"/>
      <c r="CE232" s="122"/>
      <c r="CF232" s="122"/>
      <c r="CG232" s="122"/>
      <c r="CH232" s="122"/>
      <c r="CI232" s="122"/>
      <c r="CJ232" s="122"/>
      <c r="CK232" s="122"/>
      <c r="CL232" s="122"/>
      <c r="CM232" s="122"/>
      <c r="CN232" s="122"/>
      <c r="CO232" s="122"/>
      <c r="CP232" s="122"/>
      <c r="CQ232" s="122"/>
      <c r="CR232" s="122"/>
      <c r="CS232" s="122"/>
      <c r="CT232" s="122"/>
      <c r="CU232" s="122"/>
      <c r="CV232" s="122"/>
      <c r="CW232" s="122"/>
      <c r="CX232" s="122"/>
      <c r="CY232" s="122"/>
      <c r="CZ232" s="122"/>
      <c r="DA232" s="122"/>
      <c r="DB232" s="122"/>
      <c r="DC232" s="122"/>
      <c r="DD232" s="123"/>
    </row>
    <row r="233" spans="1:108" s="124" customFormat="1" ht="30.75" thickBot="1">
      <c r="A233" s="81" t="s">
        <v>360</v>
      </c>
      <c r="B233" s="151" t="s">
        <v>346</v>
      </c>
      <c r="C233" s="20"/>
      <c r="D233" s="20">
        <v>1</v>
      </c>
      <c r="E233" s="84">
        <f t="shared" si="8"/>
        <v>0</v>
      </c>
      <c r="F233" s="134">
        <v>6</v>
      </c>
      <c r="G233" s="126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2"/>
      <c r="AX233" s="122"/>
      <c r="AY233" s="122"/>
      <c r="AZ233" s="122"/>
      <c r="BA233" s="122"/>
      <c r="BB233" s="122"/>
      <c r="BC233" s="122"/>
      <c r="BD233" s="122"/>
      <c r="BE233" s="122"/>
      <c r="BF233" s="122"/>
      <c r="BG233" s="122"/>
      <c r="BH233" s="122"/>
      <c r="BI233" s="122"/>
      <c r="BJ233" s="122"/>
      <c r="BK233" s="122"/>
      <c r="BL233" s="122"/>
      <c r="BM233" s="122"/>
      <c r="BN233" s="122"/>
      <c r="BO233" s="122"/>
      <c r="BP233" s="122"/>
      <c r="BQ233" s="122"/>
      <c r="BR233" s="122"/>
      <c r="BS233" s="122"/>
      <c r="BT233" s="122"/>
      <c r="BU233" s="122"/>
      <c r="BV233" s="122"/>
      <c r="BW233" s="122"/>
      <c r="BX233" s="122"/>
      <c r="BY233" s="122"/>
      <c r="BZ233" s="122"/>
      <c r="CA233" s="122"/>
      <c r="CB233" s="122"/>
      <c r="CC233" s="122"/>
      <c r="CD233" s="122"/>
      <c r="CE233" s="122"/>
      <c r="CF233" s="122"/>
      <c r="CG233" s="122"/>
      <c r="CH233" s="122"/>
      <c r="CI233" s="122"/>
      <c r="CJ233" s="122"/>
      <c r="CK233" s="122"/>
      <c r="CL233" s="122"/>
      <c r="CM233" s="122"/>
      <c r="CN233" s="122"/>
      <c r="CO233" s="122"/>
      <c r="CP233" s="122"/>
      <c r="CQ233" s="122"/>
      <c r="CR233" s="122"/>
      <c r="CS233" s="122"/>
      <c r="CT233" s="122"/>
      <c r="CU233" s="122"/>
      <c r="CV233" s="122"/>
      <c r="CW233" s="122"/>
      <c r="CX233" s="122"/>
      <c r="CY233" s="122"/>
      <c r="CZ233" s="122"/>
      <c r="DA233" s="122"/>
      <c r="DB233" s="122"/>
      <c r="DC233" s="122"/>
      <c r="DD233" s="123"/>
    </row>
    <row r="234" spans="1:108" s="124" customFormat="1" ht="30.75" customHeight="1" thickBot="1">
      <c r="A234" s="81" t="s">
        <v>361</v>
      </c>
      <c r="B234" s="151" t="s">
        <v>347</v>
      </c>
      <c r="C234" s="20"/>
      <c r="D234" s="20">
        <v>1</v>
      </c>
      <c r="E234" s="84">
        <f t="shared" si="8"/>
        <v>0</v>
      </c>
      <c r="F234" s="134">
        <v>7</v>
      </c>
      <c r="G234" s="126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122"/>
      <c r="AS234" s="122"/>
      <c r="AT234" s="122"/>
      <c r="AU234" s="122"/>
      <c r="AV234" s="122"/>
      <c r="AW234" s="122"/>
      <c r="AX234" s="122"/>
      <c r="AY234" s="122"/>
      <c r="AZ234" s="122"/>
      <c r="BA234" s="122"/>
      <c r="BB234" s="122"/>
      <c r="BC234" s="122"/>
      <c r="BD234" s="122"/>
      <c r="BE234" s="122"/>
      <c r="BF234" s="122"/>
      <c r="BG234" s="122"/>
      <c r="BH234" s="122"/>
      <c r="BI234" s="122"/>
      <c r="BJ234" s="122"/>
      <c r="BK234" s="122"/>
      <c r="BL234" s="122"/>
      <c r="BM234" s="122"/>
      <c r="BN234" s="122"/>
      <c r="BO234" s="122"/>
      <c r="BP234" s="122"/>
      <c r="BQ234" s="122"/>
      <c r="BR234" s="122"/>
      <c r="BS234" s="122"/>
      <c r="BT234" s="122"/>
      <c r="BU234" s="122"/>
      <c r="BV234" s="122"/>
      <c r="BW234" s="122"/>
      <c r="BX234" s="122"/>
      <c r="BY234" s="122"/>
      <c r="BZ234" s="122"/>
      <c r="CA234" s="122"/>
      <c r="CB234" s="122"/>
      <c r="CC234" s="122"/>
      <c r="CD234" s="122"/>
      <c r="CE234" s="122"/>
      <c r="CF234" s="122"/>
      <c r="CG234" s="122"/>
      <c r="CH234" s="122"/>
      <c r="CI234" s="122"/>
      <c r="CJ234" s="122"/>
      <c r="CK234" s="122"/>
      <c r="CL234" s="122"/>
      <c r="CM234" s="122"/>
      <c r="CN234" s="122"/>
      <c r="CO234" s="122"/>
      <c r="CP234" s="122"/>
      <c r="CQ234" s="122"/>
      <c r="CR234" s="122"/>
      <c r="CS234" s="122"/>
      <c r="CT234" s="122"/>
      <c r="CU234" s="122"/>
      <c r="CV234" s="122"/>
      <c r="CW234" s="122"/>
      <c r="CX234" s="122"/>
      <c r="CY234" s="122"/>
      <c r="CZ234" s="122"/>
      <c r="DA234" s="122"/>
      <c r="DB234" s="122"/>
      <c r="DC234" s="122"/>
      <c r="DD234" s="123"/>
    </row>
    <row r="235" spans="1:108" s="124" customFormat="1" ht="30.75" thickBot="1">
      <c r="A235" s="81" t="s">
        <v>362</v>
      </c>
      <c r="B235" s="151" t="s">
        <v>348</v>
      </c>
      <c r="C235" s="20"/>
      <c r="D235" s="20">
        <v>1</v>
      </c>
      <c r="E235" s="84">
        <f t="shared" si="8"/>
        <v>0</v>
      </c>
      <c r="F235" s="134">
        <v>7</v>
      </c>
      <c r="G235" s="126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22"/>
      <c r="AZ235" s="122"/>
      <c r="BA235" s="122"/>
      <c r="BB235" s="122"/>
      <c r="BC235" s="122"/>
      <c r="BD235" s="122"/>
      <c r="BE235" s="122"/>
      <c r="BF235" s="122"/>
      <c r="BG235" s="122"/>
      <c r="BH235" s="122"/>
      <c r="BI235" s="122"/>
      <c r="BJ235" s="122"/>
      <c r="BK235" s="122"/>
      <c r="BL235" s="122"/>
      <c r="BM235" s="122"/>
      <c r="BN235" s="122"/>
      <c r="BO235" s="122"/>
      <c r="BP235" s="122"/>
      <c r="BQ235" s="122"/>
      <c r="BR235" s="122"/>
      <c r="BS235" s="122"/>
      <c r="BT235" s="122"/>
      <c r="BU235" s="122"/>
      <c r="BV235" s="122"/>
      <c r="BW235" s="122"/>
      <c r="BX235" s="122"/>
      <c r="BY235" s="122"/>
      <c r="BZ235" s="122"/>
      <c r="CA235" s="122"/>
      <c r="CB235" s="122"/>
      <c r="CC235" s="122"/>
      <c r="CD235" s="122"/>
      <c r="CE235" s="122"/>
      <c r="CF235" s="122"/>
      <c r="CG235" s="122"/>
      <c r="CH235" s="122"/>
      <c r="CI235" s="122"/>
      <c r="CJ235" s="122"/>
      <c r="CK235" s="122"/>
      <c r="CL235" s="122"/>
      <c r="CM235" s="122"/>
      <c r="CN235" s="122"/>
      <c r="CO235" s="122"/>
      <c r="CP235" s="122"/>
      <c r="CQ235" s="122"/>
      <c r="CR235" s="122"/>
      <c r="CS235" s="122"/>
      <c r="CT235" s="122"/>
      <c r="CU235" s="122"/>
      <c r="CV235" s="122"/>
      <c r="CW235" s="122"/>
      <c r="CX235" s="122"/>
      <c r="CY235" s="122"/>
      <c r="CZ235" s="122"/>
      <c r="DA235" s="122"/>
      <c r="DB235" s="122"/>
      <c r="DC235" s="122"/>
      <c r="DD235" s="123"/>
    </row>
    <row r="236" spans="1:108" s="124" customFormat="1" ht="45.75" thickBot="1">
      <c r="A236" s="81" t="s">
        <v>363</v>
      </c>
      <c r="B236" s="151" t="s">
        <v>349</v>
      </c>
      <c r="C236" s="20"/>
      <c r="D236" s="20">
        <v>1</v>
      </c>
      <c r="E236" s="84">
        <f t="shared" si="8"/>
        <v>0</v>
      </c>
      <c r="F236" s="134">
        <v>7</v>
      </c>
      <c r="G236" s="126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2"/>
      <c r="AX236" s="122"/>
      <c r="AY236" s="122"/>
      <c r="AZ236" s="122"/>
      <c r="BA236" s="122"/>
      <c r="BB236" s="122"/>
      <c r="BC236" s="122"/>
      <c r="BD236" s="122"/>
      <c r="BE236" s="122"/>
      <c r="BF236" s="122"/>
      <c r="BG236" s="122"/>
      <c r="BH236" s="122"/>
      <c r="BI236" s="122"/>
      <c r="BJ236" s="122"/>
      <c r="BK236" s="122"/>
      <c r="BL236" s="122"/>
      <c r="BM236" s="122"/>
      <c r="BN236" s="122"/>
      <c r="BO236" s="122"/>
      <c r="BP236" s="122"/>
      <c r="BQ236" s="122"/>
      <c r="BR236" s="122"/>
      <c r="BS236" s="122"/>
      <c r="BT236" s="122"/>
      <c r="BU236" s="122"/>
      <c r="BV236" s="122"/>
      <c r="BW236" s="122"/>
      <c r="BX236" s="122"/>
      <c r="BY236" s="122"/>
      <c r="BZ236" s="122"/>
      <c r="CA236" s="122"/>
      <c r="CB236" s="122"/>
      <c r="CC236" s="122"/>
      <c r="CD236" s="122"/>
      <c r="CE236" s="122"/>
      <c r="CF236" s="122"/>
      <c r="CG236" s="122"/>
      <c r="CH236" s="122"/>
      <c r="CI236" s="122"/>
      <c r="CJ236" s="122"/>
      <c r="CK236" s="122"/>
      <c r="CL236" s="122"/>
      <c r="CM236" s="122"/>
      <c r="CN236" s="122"/>
      <c r="CO236" s="122"/>
      <c r="CP236" s="122"/>
      <c r="CQ236" s="122"/>
      <c r="CR236" s="122"/>
      <c r="CS236" s="122"/>
      <c r="CT236" s="122"/>
      <c r="CU236" s="122"/>
      <c r="CV236" s="122"/>
      <c r="CW236" s="122"/>
      <c r="CX236" s="122"/>
      <c r="CY236" s="122"/>
      <c r="CZ236" s="122"/>
      <c r="DA236" s="122"/>
      <c r="DB236" s="122"/>
      <c r="DC236" s="122"/>
      <c r="DD236" s="123"/>
    </row>
    <row r="237" spans="1:108" s="124" customFormat="1" ht="30.75" thickBot="1">
      <c r="A237" s="81" t="s">
        <v>364</v>
      </c>
      <c r="B237" s="151" t="s">
        <v>350</v>
      </c>
      <c r="C237" s="20"/>
      <c r="D237" s="20">
        <v>1</v>
      </c>
      <c r="E237" s="84">
        <f t="shared" si="8"/>
        <v>0</v>
      </c>
      <c r="F237" s="134">
        <v>7</v>
      </c>
      <c r="G237" s="126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122"/>
      <c r="AS237" s="122"/>
      <c r="AT237" s="122"/>
      <c r="AU237" s="122"/>
      <c r="AV237" s="122"/>
      <c r="AW237" s="122"/>
      <c r="AX237" s="122"/>
      <c r="AY237" s="122"/>
      <c r="AZ237" s="122"/>
      <c r="BA237" s="122"/>
      <c r="BB237" s="122"/>
      <c r="BC237" s="122"/>
      <c r="BD237" s="122"/>
      <c r="BE237" s="122"/>
      <c r="BF237" s="122"/>
      <c r="BG237" s="122"/>
      <c r="BH237" s="122"/>
      <c r="BI237" s="122"/>
      <c r="BJ237" s="122"/>
      <c r="BK237" s="122"/>
      <c r="BL237" s="122"/>
      <c r="BM237" s="122"/>
      <c r="BN237" s="122"/>
      <c r="BO237" s="122"/>
      <c r="BP237" s="122"/>
      <c r="BQ237" s="122"/>
      <c r="BR237" s="122"/>
      <c r="BS237" s="122"/>
      <c r="BT237" s="122"/>
      <c r="BU237" s="122"/>
      <c r="BV237" s="122"/>
      <c r="BW237" s="122"/>
      <c r="BX237" s="122"/>
      <c r="BY237" s="122"/>
      <c r="BZ237" s="122"/>
      <c r="CA237" s="122"/>
      <c r="CB237" s="122"/>
      <c r="CC237" s="122"/>
      <c r="CD237" s="122"/>
      <c r="CE237" s="122"/>
      <c r="CF237" s="122"/>
      <c r="CG237" s="122"/>
      <c r="CH237" s="122"/>
      <c r="CI237" s="122"/>
      <c r="CJ237" s="122"/>
      <c r="CK237" s="122"/>
      <c r="CL237" s="122"/>
      <c r="CM237" s="122"/>
      <c r="CN237" s="122"/>
      <c r="CO237" s="122"/>
      <c r="CP237" s="122"/>
      <c r="CQ237" s="122"/>
      <c r="CR237" s="122"/>
      <c r="CS237" s="122"/>
      <c r="CT237" s="122"/>
      <c r="CU237" s="122"/>
      <c r="CV237" s="122"/>
      <c r="CW237" s="122"/>
      <c r="CX237" s="122"/>
      <c r="CY237" s="122"/>
      <c r="CZ237" s="122"/>
      <c r="DA237" s="122"/>
      <c r="DB237" s="122"/>
      <c r="DC237" s="122"/>
      <c r="DD237" s="123"/>
    </row>
    <row r="238" spans="1:108" s="124" customFormat="1" ht="30.75" thickBot="1">
      <c r="A238" s="81" t="s">
        <v>365</v>
      </c>
      <c r="B238" s="151" t="s">
        <v>351</v>
      </c>
      <c r="C238" s="20"/>
      <c r="D238" s="20">
        <v>1</v>
      </c>
      <c r="E238" s="84">
        <f t="shared" si="8"/>
        <v>0</v>
      </c>
      <c r="F238" s="134">
        <v>6</v>
      </c>
      <c r="G238" s="126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2"/>
      <c r="AU238" s="122"/>
      <c r="AV238" s="122"/>
      <c r="AW238" s="122"/>
      <c r="AX238" s="122"/>
      <c r="AY238" s="122"/>
      <c r="AZ238" s="122"/>
      <c r="BA238" s="122"/>
      <c r="BB238" s="122"/>
      <c r="BC238" s="122"/>
      <c r="BD238" s="122"/>
      <c r="BE238" s="122"/>
      <c r="BF238" s="122"/>
      <c r="BG238" s="122"/>
      <c r="BH238" s="122"/>
      <c r="BI238" s="122"/>
      <c r="BJ238" s="122"/>
      <c r="BK238" s="122"/>
      <c r="BL238" s="122"/>
      <c r="BM238" s="122"/>
      <c r="BN238" s="122"/>
      <c r="BO238" s="122"/>
      <c r="BP238" s="122"/>
      <c r="BQ238" s="122"/>
      <c r="BR238" s="122"/>
      <c r="BS238" s="122"/>
      <c r="BT238" s="122"/>
      <c r="BU238" s="122"/>
      <c r="BV238" s="122"/>
      <c r="BW238" s="122"/>
      <c r="BX238" s="122"/>
      <c r="BY238" s="122"/>
      <c r="BZ238" s="122"/>
      <c r="CA238" s="122"/>
      <c r="CB238" s="122"/>
      <c r="CC238" s="122"/>
      <c r="CD238" s="122"/>
      <c r="CE238" s="122"/>
      <c r="CF238" s="122"/>
      <c r="CG238" s="122"/>
      <c r="CH238" s="122"/>
      <c r="CI238" s="122"/>
      <c r="CJ238" s="122"/>
      <c r="CK238" s="122"/>
      <c r="CL238" s="122"/>
      <c r="CM238" s="122"/>
      <c r="CN238" s="122"/>
      <c r="CO238" s="122"/>
      <c r="CP238" s="122"/>
      <c r="CQ238" s="122"/>
      <c r="CR238" s="122"/>
      <c r="CS238" s="122"/>
      <c r="CT238" s="122"/>
      <c r="CU238" s="122"/>
      <c r="CV238" s="122"/>
      <c r="CW238" s="122"/>
      <c r="CX238" s="122"/>
      <c r="CY238" s="122"/>
      <c r="CZ238" s="122"/>
      <c r="DA238" s="122"/>
      <c r="DB238" s="122"/>
      <c r="DC238" s="122"/>
      <c r="DD238" s="123"/>
    </row>
    <row r="239" spans="1:108" s="124" customFormat="1" ht="30.75" thickBot="1">
      <c r="A239" s="81" t="s">
        <v>366</v>
      </c>
      <c r="B239" s="151" t="s">
        <v>352</v>
      </c>
      <c r="C239" s="20"/>
      <c r="D239" s="20">
        <v>1</v>
      </c>
      <c r="E239" s="84">
        <f t="shared" si="8"/>
        <v>0</v>
      </c>
      <c r="F239" s="134">
        <v>6</v>
      </c>
      <c r="G239" s="126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22"/>
      <c r="BD239" s="122"/>
      <c r="BE239" s="122"/>
      <c r="BF239" s="122"/>
      <c r="BG239" s="122"/>
      <c r="BH239" s="122"/>
      <c r="BI239" s="122"/>
      <c r="BJ239" s="122"/>
      <c r="BK239" s="122"/>
      <c r="BL239" s="122"/>
      <c r="BM239" s="122"/>
      <c r="BN239" s="122"/>
      <c r="BO239" s="122"/>
      <c r="BP239" s="122"/>
      <c r="BQ239" s="122"/>
      <c r="BR239" s="122"/>
      <c r="BS239" s="122"/>
      <c r="BT239" s="122"/>
      <c r="BU239" s="122"/>
      <c r="BV239" s="122"/>
      <c r="BW239" s="122"/>
      <c r="BX239" s="122"/>
      <c r="BY239" s="122"/>
      <c r="BZ239" s="122"/>
      <c r="CA239" s="122"/>
      <c r="CB239" s="122"/>
      <c r="CC239" s="122"/>
      <c r="CD239" s="122"/>
      <c r="CE239" s="122"/>
      <c r="CF239" s="122"/>
      <c r="CG239" s="122"/>
      <c r="CH239" s="122"/>
      <c r="CI239" s="122"/>
      <c r="CJ239" s="122"/>
      <c r="CK239" s="122"/>
      <c r="CL239" s="122"/>
      <c r="CM239" s="122"/>
      <c r="CN239" s="122"/>
      <c r="CO239" s="122"/>
      <c r="CP239" s="122"/>
      <c r="CQ239" s="122"/>
      <c r="CR239" s="122"/>
      <c r="CS239" s="122"/>
      <c r="CT239" s="122"/>
      <c r="CU239" s="122"/>
      <c r="CV239" s="122"/>
      <c r="CW239" s="122"/>
      <c r="CX239" s="122"/>
      <c r="CY239" s="122"/>
      <c r="CZ239" s="122"/>
      <c r="DA239" s="122"/>
      <c r="DB239" s="122"/>
      <c r="DC239" s="122"/>
      <c r="DD239" s="123"/>
    </row>
    <row r="240" spans="1:108" s="124" customFormat="1" ht="30.75" thickBot="1">
      <c r="A240" s="81" t="s">
        <v>367</v>
      </c>
      <c r="B240" s="151" t="s">
        <v>353</v>
      </c>
      <c r="C240" s="20"/>
      <c r="D240" s="20">
        <v>1</v>
      </c>
      <c r="E240" s="84">
        <f t="shared" si="8"/>
        <v>0</v>
      </c>
      <c r="F240" s="134">
        <v>7</v>
      </c>
      <c r="G240" s="126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2"/>
      <c r="AI240" s="122"/>
      <c r="AJ240" s="122"/>
      <c r="AK240" s="122"/>
      <c r="AL240" s="122"/>
      <c r="AM240" s="122"/>
      <c r="AN240" s="122"/>
      <c r="AO240" s="122"/>
      <c r="AP240" s="122"/>
      <c r="AQ240" s="122"/>
      <c r="AR240" s="122"/>
      <c r="AS240" s="122"/>
      <c r="AT240" s="122"/>
      <c r="AU240" s="122"/>
      <c r="AV240" s="122"/>
      <c r="AW240" s="122"/>
      <c r="AX240" s="122"/>
      <c r="AY240" s="122"/>
      <c r="AZ240" s="122"/>
      <c r="BA240" s="122"/>
      <c r="BB240" s="122"/>
      <c r="BC240" s="122"/>
      <c r="BD240" s="122"/>
      <c r="BE240" s="122"/>
      <c r="BF240" s="122"/>
      <c r="BG240" s="122"/>
      <c r="BH240" s="122"/>
      <c r="BI240" s="122"/>
      <c r="BJ240" s="122"/>
      <c r="BK240" s="122"/>
      <c r="BL240" s="122"/>
      <c r="BM240" s="122"/>
      <c r="BN240" s="122"/>
      <c r="BO240" s="122"/>
      <c r="BP240" s="122"/>
      <c r="BQ240" s="122"/>
      <c r="BR240" s="122"/>
      <c r="BS240" s="122"/>
      <c r="BT240" s="122"/>
      <c r="BU240" s="122"/>
      <c r="BV240" s="122"/>
      <c r="BW240" s="122"/>
      <c r="BX240" s="122"/>
      <c r="BY240" s="122"/>
      <c r="BZ240" s="122"/>
      <c r="CA240" s="122"/>
      <c r="CB240" s="122"/>
      <c r="CC240" s="122"/>
      <c r="CD240" s="122"/>
      <c r="CE240" s="122"/>
      <c r="CF240" s="122"/>
      <c r="CG240" s="122"/>
      <c r="CH240" s="122"/>
      <c r="CI240" s="122"/>
      <c r="CJ240" s="122"/>
      <c r="CK240" s="122"/>
      <c r="CL240" s="122"/>
      <c r="CM240" s="122"/>
      <c r="CN240" s="122"/>
      <c r="CO240" s="122"/>
      <c r="CP240" s="122"/>
      <c r="CQ240" s="122"/>
      <c r="CR240" s="122"/>
      <c r="CS240" s="122"/>
      <c r="CT240" s="122"/>
      <c r="CU240" s="122"/>
      <c r="CV240" s="122"/>
      <c r="CW240" s="122"/>
      <c r="CX240" s="122"/>
      <c r="CY240" s="122"/>
      <c r="CZ240" s="122"/>
      <c r="DA240" s="122"/>
      <c r="DB240" s="122"/>
      <c r="DC240" s="122"/>
      <c r="DD240" s="123"/>
    </row>
    <row r="241" spans="1:108" s="124" customFormat="1" ht="30.75" thickBot="1">
      <c r="A241" s="81" t="s">
        <v>368</v>
      </c>
      <c r="B241" s="151" t="s">
        <v>354</v>
      </c>
      <c r="C241" s="20"/>
      <c r="D241" s="20">
        <v>1</v>
      </c>
      <c r="E241" s="84">
        <f t="shared" si="8"/>
        <v>0</v>
      </c>
      <c r="F241" s="134">
        <v>7</v>
      </c>
      <c r="G241" s="126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2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22"/>
      <c r="AV241" s="122"/>
      <c r="AW241" s="122"/>
      <c r="AX241" s="122"/>
      <c r="AY241" s="122"/>
      <c r="AZ241" s="122"/>
      <c r="BA241" s="122"/>
      <c r="BB241" s="122"/>
      <c r="BC241" s="122"/>
      <c r="BD241" s="122"/>
      <c r="BE241" s="122"/>
      <c r="BF241" s="122"/>
      <c r="BG241" s="122"/>
      <c r="BH241" s="122"/>
      <c r="BI241" s="122"/>
      <c r="BJ241" s="122"/>
      <c r="BK241" s="122"/>
      <c r="BL241" s="122"/>
      <c r="BM241" s="122"/>
      <c r="BN241" s="122"/>
      <c r="BO241" s="122"/>
      <c r="BP241" s="122"/>
      <c r="BQ241" s="122"/>
      <c r="BR241" s="122"/>
      <c r="BS241" s="122"/>
      <c r="BT241" s="122"/>
      <c r="BU241" s="122"/>
      <c r="BV241" s="122"/>
      <c r="BW241" s="122"/>
      <c r="BX241" s="122"/>
      <c r="BY241" s="122"/>
      <c r="BZ241" s="122"/>
      <c r="CA241" s="122"/>
      <c r="CB241" s="122"/>
      <c r="CC241" s="122"/>
      <c r="CD241" s="122"/>
      <c r="CE241" s="122"/>
      <c r="CF241" s="122"/>
      <c r="CG241" s="122"/>
      <c r="CH241" s="122"/>
      <c r="CI241" s="122"/>
      <c r="CJ241" s="122"/>
      <c r="CK241" s="122"/>
      <c r="CL241" s="122"/>
      <c r="CM241" s="122"/>
      <c r="CN241" s="122"/>
      <c r="CO241" s="122"/>
      <c r="CP241" s="122"/>
      <c r="CQ241" s="122"/>
      <c r="CR241" s="122"/>
      <c r="CS241" s="122"/>
      <c r="CT241" s="122"/>
      <c r="CU241" s="122"/>
      <c r="CV241" s="122"/>
      <c r="CW241" s="122"/>
      <c r="CX241" s="122"/>
      <c r="CY241" s="122"/>
      <c r="CZ241" s="122"/>
      <c r="DA241" s="122"/>
      <c r="DB241" s="122"/>
      <c r="DC241" s="122"/>
      <c r="DD241" s="123"/>
    </row>
    <row r="242" spans="1:108" s="124" customFormat="1" ht="30.75" thickBot="1">
      <c r="A242" s="81" t="s">
        <v>369</v>
      </c>
      <c r="B242" s="151" t="s">
        <v>355</v>
      </c>
      <c r="C242" s="20"/>
      <c r="D242" s="20">
        <v>1</v>
      </c>
      <c r="E242" s="84">
        <f t="shared" si="8"/>
        <v>0</v>
      </c>
      <c r="F242" s="134">
        <v>6</v>
      </c>
      <c r="G242" s="126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2"/>
      <c r="AI242" s="122"/>
      <c r="AJ242" s="122"/>
      <c r="AK242" s="122"/>
      <c r="AL242" s="122"/>
      <c r="AM242" s="122"/>
      <c r="AN242" s="122"/>
      <c r="AO242" s="122"/>
      <c r="AP242" s="122"/>
      <c r="AQ242" s="122"/>
      <c r="AR242" s="122"/>
      <c r="AS242" s="122"/>
      <c r="AT242" s="122"/>
      <c r="AU242" s="122"/>
      <c r="AV242" s="122"/>
      <c r="AW242" s="122"/>
      <c r="AX242" s="122"/>
      <c r="AY242" s="122"/>
      <c r="AZ242" s="122"/>
      <c r="BA242" s="122"/>
      <c r="BB242" s="122"/>
      <c r="BC242" s="122"/>
      <c r="BD242" s="122"/>
      <c r="BE242" s="122"/>
      <c r="BF242" s="122"/>
      <c r="BG242" s="122"/>
      <c r="BH242" s="122"/>
      <c r="BI242" s="122"/>
      <c r="BJ242" s="122"/>
      <c r="BK242" s="122"/>
      <c r="BL242" s="122"/>
      <c r="BM242" s="122"/>
      <c r="BN242" s="122"/>
      <c r="BO242" s="122"/>
      <c r="BP242" s="122"/>
      <c r="BQ242" s="122"/>
      <c r="BR242" s="122"/>
      <c r="BS242" s="122"/>
      <c r="BT242" s="122"/>
      <c r="BU242" s="122"/>
      <c r="BV242" s="122"/>
      <c r="BW242" s="122"/>
      <c r="BX242" s="122"/>
      <c r="BY242" s="122"/>
      <c r="BZ242" s="122"/>
      <c r="CA242" s="122"/>
      <c r="CB242" s="122"/>
      <c r="CC242" s="122"/>
      <c r="CD242" s="122"/>
      <c r="CE242" s="122"/>
      <c r="CF242" s="122"/>
      <c r="CG242" s="122"/>
      <c r="CH242" s="122"/>
      <c r="CI242" s="122"/>
      <c r="CJ242" s="122"/>
      <c r="CK242" s="122"/>
      <c r="CL242" s="122"/>
      <c r="CM242" s="122"/>
      <c r="CN242" s="122"/>
      <c r="CO242" s="122"/>
      <c r="CP242" s="122"/>
      <c r="CQ242" s="122"/>
      <c r="CR242" s="122"/>
      <c r="CS242" s="122"/>
      <c r="CT242" s="122"/>
      <c r="CU242" s="122"/>
      <c r="CV242" s="122"/>
      <c r="CW242" s="122"/>
      <c r="CX242" s="122"/>
      <c r="CY242" s="122"/>
      <c r="CZ242" s="122"/>
      <c r="DA242" s="122"/>
      <c r="DB242" s="122"/>
      <c r="DC242" s="122"/>
      <c r="DD242" s="123"/>
    </row>
    <row r="243" spans="1:108" s="124" customFormat="1" ht="45.75" thickBot="1">
      <c r="A243" s="81" t="s">
        <v>370</v>
      </c>
      <c r="B243" s="151" t="s">
        <v>356</v>
      </c>
      <c r="C243" s="20"/>
      <c r="D243" s="20">
        <v>1</v>
      </c>
      <c r="E243" s="84">
        <f t="shared" si="8"/>
        <v>0</v>
      </c>
      <c r="F243" s="134">
        <v>6</v>
      </c>
      <c r="G243" s="126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2"/>
      <c r="AZ243" s="122"/>
      <c r="BA243" s="122"/>
      <c r="BB243" s="122"/>
      <c r="BC243" s="122"/>
      <c r="BD243" s="122"/>
      <c r="BE243" s="122"/>
      <c r="BF243" s="122"/>
      <c r="BG243" s="122"/>
      <c r="BH243" s="122"/>
      <c r="BI243" s="122"/>
      <c r="BJ243" s="122"/>
      <c r="BK243" s="122"/>
      <c r="BL243" s="122"/>
      <c r="BM243" s="122"/>
      <c r="BN243" s="122"/>
      <c r="BO243" s="122"/>
      <c r="BP243" s="122"/>
      <c r="BQ243" s="122"/>
      <c r="BR243" s="122"/>
      <c r="BS243" s="122"/>
      <c r="BT243" s="122"/>
      <c r="BU243" s="122"/>
      <c r="BV243" s="122"/>
      <c r="BW243" s="122"/>
      <c r="BX243" s="122"/>
      <c r="BY243" s="122"/>
      <c r="BZ243" s="122"/>
      <c r="CA243" s="122"/>
      <c r="CB243" s="122"/>
      <c r="CC243" s="122"/>
      <c r="CD243" s="122"/>
      <c r="CE243" s="122"/>
      <c r="CF243" s="122"/>
      <c r="CG243" s="122"/>
      <c r="CH243" s="122"/>
      <c r="CI243" s="122"/>
      <c r="CJ243" s="122"/>
      <c r="CK243" s="122"/>
      <c r="CL243" s="122"/>
      <c r="CM243" s="122"/>
      <c r="CN243" s="122"/>
      <c r="CO243" s="122"/>
      <c r="CP243" s="122"/>
      <c r="CQ243" s="122"/>
      <c r="CR243" s="122"/>
      <c r="CS243" s="122"/>
      <c r="CT243" s="122"/>
      <c r="CU243" s="122"/>
      <c r="CV243" s="122"/>
      <c r="CW243" s="122"/>
      <c r="CX243" s="122"/>
      <c r="CY243" s="122"/>
      <c r="CZ243" s="122"/>
      <c r="DA243" s="122"/>
      <c r="DB243" s="122"/>
      <c r="DC243" s="122"/>
      <c r="DD243" s="123"/>
    </row>
    <row r="244" spans="1:108" s="124" customFormat="1" ht="45.75" thickBot="1">
      <c r="A244" s="81" t="s">
        <v>371</v>
      </c>
      <c r="B244" s="151" t="s">
        <v>357</v>
      </c>
      <c r="C244" s="20"/>
      <c r="D244" s="20">
        <v>1</v>
      </c>
      <c r="E244" s="84">
        <f t="shared" si="8"/>
        <v>0</v>
      </c>
      <c r="F244" s="134">
        <v>4</v>
      </c>
      <c r="G244" s="126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  <c r="AF244" s="127"/>
      <c r="AG244" s="127"/>
      <c r="AH244" s="122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122"/>
      <c r="AS244" s="122"/>
      <c r="AT244" s="122"/>
      <c r="AU244" s="122"/>
      <c r="AV244" s="122"/>
      <c r="AW244" s="122"/>
      <c r="AX244" s="122"/>
      <c r="AY244" s="122"/>
      <c r="AZ244" s="122"/>
      <c r="BA244" s="122"/>
      <c r="BB244" s="122"/>
      <c r="BC244" s="122"/>
      <c r="BD244" s="122"/>
      <c r="BE244" s="122"/>
      <c r="BF244" s="122"/>
      <c r="BG244" s="122"/>
      <c r="BH244" s="122"/>
      <c r="BI244" s="122"/>
      <c r="BJ244" s="122"/>
      <c r="BK244" s="122"/>
      <c r="BL244" s="122"/>
      <c r="BM244" s="122"/>
      <c r="BN244" s="122"/>
      <c r="BO244" s="122"/>
      <c r="BP244" s="122"/>
      <c r="BQ244" s="122"/>
      <c r="BR244" s="122"/>
      <c r="BS244" s="122"/>
      <c r="BT244" s="122"/>
      <c r="BU244" s="122"/>
      <c r="BV244" s="122"/>
      <c r="BW244" s="122"/>
      <c r="BX244" s="122"/>
      <c r="BY244" s="122"/>
      <c r="BZ244" s="122"/>
      <c r="CA244" s="122"/>
      <c r="CB244" s="122"/>
      <c r="CC244" s="122"/>
      <c r="CD244" s="122"/>
      <c r="CE244" s="122"/>
      <c r="CF244" s="122"/>
      <c r="CG244" s="122"/>
      <c r="CH244" s="122"/>
      <c r="CI244" s="122"/>
      <c r="CJ244" s="122"/>
      <c r="CK244" s="122"/>
      <c r="CL244" s="122"/>
      <c r="CM244" s="122"/>
      <c r="CN244" s="122"/>
      <c r="CO244" s="122"/>
      <c r="CP244" s="122"/>
      <c r="CQ244" s="122"/>
      <c r="CR244" s="122"/>
      <c r="CS244" s="122"/>
      <c r="CT244" s="122"/>
      <c r="CU244" s="122"/>
      <c r="CV244" s="122"/>
      <c r="CW244" s="122"/>
      <c r="CX244" s="122"/>
      <c r="CY244" s="122"/>
      <c r="CZ244" s="122"/>
      <c r="DA244" s="122"/>
      <c r="DB244" s="122"/>
      <c r="DC244" s="122"/>
      <c r="DD244" s="123"/>
    </row>
    <row r="245" spans="1:108" s="124" customFormat="1" ht="15" thickBot="1">
      <c r="A245" s="81"/>
      <c r="B245" s="151"/>
      <c r="C245" s="20"/>
      <c r="D245" s="20"/>
      <c r="E245" s="84"/>
      <c r="F245" s="134">
        <f>SUM(F229:F244)</f>
        <v>100</v>
      </c>
      <c r="G245" s="126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2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122"/>
      <c r="AS245" s="122"/>
      <c r="AT245" s="122"/>
      <c r="AU245" s="122"/>
      <c r="AV245" s="122"/>
      <c r="AW245" s="122"/>
      <c r="AX245" s="122"/>
      <c r="AY245" s="122"/>
      <c r="AZ245" s="122"/>
      <c r="BA245" s="122"/>
      <c r="BB245" s="122"/>
      <c r="BC245" s="122"/>
      <c r="BD245" s="122"/>
      <c r="BE245" s="122"/>
      <c r="BF245" s="122"/>
      <c r="BG245" s="122"/>
      <c r="BH245" s="122"/>
      <c r="BI245" s="122"/>
      <c r="BJ245" s="122"/>
      <c r="BK245" s="122"/>
      <c r="BL245" s="122"/>
      <c r="BM245" s="122"/>
      <c r="BN245" s="122"/>
      <c r="BO245" s="122"/>
      <c r="BP245" s="122"/>
      <c r="BQ245" s="122"/>
      <c r="BR245" s="122"/>
      <c r="BS245" s="122"/>
      <c r="BT245" s="122"/>
      <c r="BU245" s="122"/>
      <c r="BV245" s="122"/>
      <c r="BW245" s="122"/>
      <c r="BX245" s="122"/>
      <c r="BY245" s="122"/>
      <c r="BZ245" s="122"/>
      <c r="CA245" s="122"/>
      <c r="CB245" s="122"/>
      <c r="CC245" s="122"/>
      <c r="CD245" s="122"/>
      <c r="CE245" s="122"/>
      <c r="CF245" s="122"/>
      <c r="CG245" s="122"/>
      <c r="CH245" s="122"/>
      <c r="CI245" s="122"/>
      <c r="CJ245" s="122"/>
      <c r="CK245" s="122"/>
      <c r="CL245" s="122"/>
      <c r="CM245" s="122"/>
      <c r="CN245" s="122"/>
      <c r="CO245" s="122"/>
      <c r="CP245" s="122"/>
      <c r="CQ245" s="122"/>
      <c r="CR245" s="122"/>
      <c r="CS245" s="122"/>
      <c r="CT245" s="122"/>
      <c r="CU245" s="122"/>
      <c r="CV245" s="122"/>
      <c r="CW245" s="122"/>
      <c r="CX245" s="122"/>
      <c r="CY245" s="122"/>
      <c r="CZ245" s="122"/>
      <c r="DA245" s="122"/>
      <c r="DB245" s="122"/>
      <c r="DC245" s="122"/>
      <c r="DD245" s="123"/>
    </row>
    <row r="246" spans="1:108" s="124" customFormat="1" ht="16.5" thickBot="1">
      <c r="A246" s="70"/>
      <c r="B246" s="12" t="s">
        <v>39</v>
      </c>
      <c r="C246" s="47">
        <f>(SUMPRODUCT(E222:E226,F222:F226)/F227+SUMPRODUCT(E229:E244,F229:F244)/F245)/2</f>
        <v>0</v>
      </c>
      <c r="D246" s="20"/>
      <c r="E246" s="20"/>
      <c r="F246" s="3"/>
      <c r="G246" s="126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22"/>
      <c r="BD246" s="122"/>
      <c r="BE246" s="122"/>
      <c r="BF246" s="122"/>
      <c r="BG246" s="122"/>
      <c r="BH246" s="122"/>
      <c r="BI246" s="122"/>
      <c r="BJ246" s="122"/>
      <c r="BK246" s="122"/>
      <c r="BL246" s="122"/>
      <c r="BM246" s="122"/>
      <c r="BN246" s="122"/>
      <c r="BO246" s="122"/>
      <c r="BP246" s="122"/>
      <c r="BQ246" s="122"/>
      <c r="BR246" s="122"/>
      <c r="BS246" s="122"/>
      <c r="BT246" s="122"/>
      <c r="BU246" s="122"/>
      <c r="BV246" s="122"/>
      <c r="BW246" s="122"/>
      <c r="BX246" s="122"/>
      <c r="BY246" s="122"/>
      <c r="BZ246" s="122"/>
      <c r="CA246" s="122"/>
      <c r="CB246" s="122"/>
      <c r="CC246" s="122"/>
      <c r="CD246" s="122"/>
      <c r="CE246" s="122"/>
      <c r="CF246" s="122"/>
      <c r="CG246" s="122"/>
      <c r="CH246" s="122"/>
      <c r="CI246" s="122"/>
      <c r="CJ246" s="122"/>
      <c r="CK246" s="122"/>
      <c r="CL246" s="122"/>
      <c r="CM246" s="122"/>
      <c r="CN246" s="122"/>
      <c r="CO246" s="122"/>
      <c r="CP246" s="122"/>
      <c r="CQ246" s="122"/>
      <c r="CR246" s="122"/>
      <c r="CS246" s="122"/>
      <c r="CT246" s="122"/>
      <c r="CU246" s="122"/>
      <c r="CV246" s="122"/>
      <c r="CW246" s="122"/>
      <c r="CX246" s="122"/>
      <c r="CY246" s="122"/>
      <c r="CZ246" s="122"/>
      <c r="DA246" s="122"/>
      <c r="DB246" s="122"/>
      <c r="DC246" s="122"/>
      <c r="DD246" s="123"/>
    </row>
    <row r="247" spans="1:108" s="124" customFormat="1" ht="16.5" thickBot="1">
      <c r="A247" s="70"/>
      <c r="B247" s="12"/>
      <c r="C247" s="17"/>
      <c r="D247" s="20"/>
      <c r="E247" s="20"/>
      <c r="F247" s="20"/>
      <c r="G247" s="126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122"/>
      <c r="AS247" s="122"/>
      <c r="AT247" s="122"/>
      <c r="AU247" s="122"/>
      <c r="AV247" s="122"/>
      <c r="AW247" s="122"/>
      <c r="AX247" s="122"/>
      <c r="AY247" s="122"/>
      <c r="AZ247" s="122"/>
      <c r="BA247" s="122"/>
      <c r="BB247" s="122"/>
      <c r="BC247" s="122"/>
      <c r="BD247" s="122"/>
      <c r="BE247" s="122"/>
      <c r="BF247" s="122"/>
      <c r="BG247" s="122"/>
      <c r="BH247" s="122"/>
      <c r="BI247" s="122"/>
      <c r="BJ247" s="122"/>
      <c r="BK247" s="122"/>
      <c r="BL247" s="122"/>
      <c r="BM247" s="122"/>
      <c r="BN247" s="122"/>
      <c r="BO247" s="122"/>
      <c r="BP247" s="122"/>
      <c r="BQ247" s="122"/>
      <c r="BR247" s="122"/>
      <c r="BS247" s="122"/>
      <c r="BT247" s="122"/>
      <c r="BU247" s="122"/>
      <c r="BV247" s="122"/>
      <c r="BW247" s="122"/>
      <c r="BX247" s="122"/>
      <c r="BY247" s="122"/>
      <c r="BZ247" s="122"/>
      <c r="CA247" s="122"/>
      <c r="CB247" s="122"/>
      <c r="CC247" s="122"/>
      <c r="CD247" s="122"/>
      <c r="CE247" s="122"/>
      <c r="CF247" s="122"/>
      <c r="CG247" s="122"/>
      <c r="CH247" s="122"/>
      <c r="CI247" s="122"/>
      <c r="CJ247" s="122"/>
      <c r="CK247" s="122"/>
      <c r="CL247" s="122"/>
      <c r="CM247" s="122"/>
      <c r="CN247" s="122"/>
      <c r="CO247" s="122"/>
      <c r="CP247" s="122"/>
      <c r="CQ247" s="122"/>
      <c r="CR247" s="122"/>
      <c r="CS247" s="122"/>
      <c r="CT247" s="122"/>
      <c r="CU247" s="122"/>
      <c r="CV247" s="122"/>
      <c r="CW247" s="122"/>
      <c r="CX247" s="122"/>
      <c r="CY247" s="122"/>
      <c r="CZ247" s="122"/>
      <c r="DA247" s="122"/>
      <c r="DB247" s="122"/>
      <c r="DC247" s="122"/>
      <c r="DD247" s="123"/>
    </row>
    <row r="248" spans="1:108" s="124" customFormat="1" ht="19.5" customHeight="1" thickBot="1">
      <c r="A248" s="66" t="s">
        <v>10</v>
      </c>
      <c r="B248" s="6" t="s">
        <v>373</v>
      </c>
      <c r="C248" s="39" t="s">
        <v>13</v>
      </c>
      <c r="D248" s="40"/>
      <c r="E248" s="7" t="s">
        <v>58</v>
      </c>
      <c r="F248" s="33" t="s">
        <v>87</v>
      </c>
      <c r="G248" s="126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122"/>
      <c r="AS248" s="122"/>
      <c r="AT248" s="122"/>
      <c r="AU248" s="122"/>
      <c r="AV248" s="122"/>
      <c r="AW248" s="122"/>
      <c r="AX248" s="122"/>
      <c r="AY248" s="122"/>
      <c r="AZ248" s="122"/>
      <c r="BA248" s="122"/>
      <c r="BB248" s="122"/>
      <c r="BC248" s="122"/>
      <c r="BD248" s="122"/>
      <c r="BE248" s="122"/>
      <c r="BF248" s="122"/>
      <c r="BG248" s="122"/>
      <c r="BH248" s="122"/>
      <c r="BI248" s="122"/>
      <c r="BJ248" s="122"/>
      <c r="BK248" s="122"/>
      <c r="BL248" s="122"/>
      <c r="BM248" s="122"/>
      <c r="BN248" s="122"/>
      <c r="BO248" s="122"/>
      <c r="BP248" s="122"/>
      <c r="BQ248" s="122"/>
      <c r="BR248" s="122"/>
      <c r="BS248" s="122"/>
      <c r="BT248" s="122"/>
      <c r="BU248" s="122"/>
      <c r="BV248" s="122"/>
      <c r="BW248" s="122"/>
      <c r="BX248" s="122"/>
      <c r="BY248" s="122"/>
      <c r="BZ248" s="122"/>
      <c r="CA248" s="122"/>
      <c r="CB248" s="122"/>
      <c r="CC248" s="122"/>
      <c r="CD248" s="122"/>
      <c r="CE248" s="122"/>
      <c r="CF248" s="122"/>
      <c r="CG248" s="122"/>
      <c r="CH248" s="122"/>
      <c r="CI248" s="122"/>
      <c r="CJ248" s="122"/>
      <c r="CK248" s="122"/>
      <c r="CL248" s="122"/>
      <c r="CM248" s="122"/>
      <c r="CN248" s="122"/>
      <c r="CO248" s="122"/>
      <c r="CP248" s="122"/>
      <c r="CQ248" s="122"/>
      <c r="CR248" s="122"/>
      <c r="CS248" s="122"/>
      <c r="CT248" s="122"/>
      <c r="CU248" s="122"/>
      <c r="CV248" s="122"/>
      <c r="CW248" s="122"/>
      <c r="CX248" s="122"/>
      <c r="CY248" s="122"/>
      <c r="CZ248" s="122"/>
      <c r="DA248" s="122"/>
      <c r="DB248" s="122"/>
      <c r="DC248" s="122"/>
      <c r="DD248" s="123"/>
    </row>
    <row r="249" spans="1:108" s="124" customFormat="1" ht="34.5" customHeight="1" thickBot="1">
      <c r="A249" s="81" t="s">
        <v>379</v>
      </c>
      <c r="B249" s="151" t="s">
        <v>374</v>
      </c>
      <c r="C249" s="20"/>
      <c r="D249" s="20">
        <v>1</v>
      </c>
      <c r="E249" s="84">
        <f>IF(OR(D249=2,D249=3),0,IF(D249=4,0.2,IF(D249=5,0.5,IF(D249=6,1,0))))</f>
        <v>0</v>
      </c>
      <c r="F249" s="134">
        <v>21</v>
      </c>
      <c r="G249" s="126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122"/>
      <c r="BB249" s="122"/>
      <c r="BC249" s="122"/>
      <c r="BD249" s="122"/>
      <c r="BE249" s="122"/>
      <c r="BF249" s="122"/>
      <c r="BG249" s="122"/>
      <c r="BH249" s="122"/>
      <c r="BI249" s="122"/>
      <c r="BJ249" s="122"/>
      <c r="BK249" s="122"/>
      <c r="BL249" s="122"/>
      <c r="BM249" s="122"/>
      <c r="BN249" s="122"/>
      <c r="BO249" s="122"/>
      <c r="BP249" s="122"/>
      <c r="BQ249" s="122"/>
      <c r="BR249" s="122"/>
      <c r="BS249" s="122"/>
      <c r="BT249" s="122"/>
      <c r="BU249" s="122"/>
      <c r="BV249" s="122"/>
      <c r="BW249" s="122"/>
      <c r="BX249" s="122"/>
      <c r="BY249" s="122"/>
      <c r="BZ249" s="122"/>
      <c r="CA249" s="122"/>
      <c r="CB249" s="122"/>
      <c r="CC249" s="122"/>
      <c r="CD249" s="122"/>
      <c r="CE249" s="122"/>
      <c r="CF249" s="122"/>
      <c r="CG249" s="122"/>
      <c r="CH249" s="122"/>
      <c r="CI249" s="122"/>
      <c r="CJ249" s="122"/>
      <c r="CK249" s="122"/>
      <c r="CL249" s="122"/>
      <c r="CM249" s="122"/>
      <c r="CN249" s="122"/>
      <c r="CO249" s="122"/>
      <c r="CP249" s="122"/>
      <c r="CQ249" s="122"/>
      <c r="CR249" s="122"/>
      <c r="CS249" s="122"/>
      <c r="CT249" s="122"/>
      <c r="CU249" s="122"/>
      <c r="CV249" s="122"/>
      <c r="CW249" s="122"/>
      <c r="CX249" s="122"/>
      <c r="CY249" s="122"/>
      <c r="CZ249" s="122"/>
      <c r="DA249" s="122"/>
      <c r="DB249" s="122"/>
      <c r="DC249" s="122"/>
      <c r="DD249" s="123"/>
    </row>
    <row r="250" spans="1:108" s="124" customFormat="1" ht="30.75" thickBot="1">
      <c r="A250" s="81" t="s">
        <v>380</v>
      </c>
      <c r="B250" s="151" t="s">
        <v>375</v>
      </c>
      <c r="C250" s="20"/>
      <c r="D250" s="20">
        <v>1</v>
      </c>
      <c r="E250" s="84">
        <f>IF(OR(D250=2,D250=3),0,IF(D250=4,0.2,IF(D250=5,0.5,IF(D250=6,1,0))))</f>
        <v>0</v>
      </c>
      <c r="F250" s="134">
        <v>20</v>
      </c>
      <c r="G250" s="126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  <c r="AF250" s="127"/>
      <c r="AG250" s="127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122"/>
      <c r="BB250" s="122"/>
      <c r="BC250" s="122"/>
      <c r="BD250" s="122"/>
      <c r="BE250" s="122"/>
      <c r="BF250" s="122"/>
      <c r="BG250" s="122"/>
      <c r="BH250" s="122"/>
      <c r="BI250" s="122"/>
      <c r="BJ250" s="122"/>
      <c r="BK250" s="122"/>
      <c r="BL250" s="122"/>
      <c r="BM250" s="122"/>
      <c r="BN250" s="122"/>
      <c r="BO250" s="122"/>
      <c r="BP250" s="122"/>
      <c r="BQ250" s="122"/>
      <c r="BR250" s="122"/>
      <c r="BS250" s="122"/>
      <c r="BT250" s="122"/>
      <c r="BU250" s="122"/>
      <c r="BV250" s="122"/>
      <c r="BW250" s="122"/>
      <c r="BX250" s="122"/>
      <c r="BY250" s="122"/>
      <c r="BZ250" s="122"/>
      <c r="CA250" s="122"/>
      <c r="CB250" s="122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2"/>
      <c r="CM250" s="122"/>
      <c r="CN250" s="122"/>
      <c r="CO250" s="122"/>
      <c r="CP250" s="122"/>
      <c r="CQ250" s="122"/>
      <c r="CR250" s="122"/>
      <c r="CS250" s="122"/>
      <c r="CT250" s="122"/>
      <c r="CU250" s="122"/>
      <c r="CV250" s="122"/>
      <c r="CW250" s="122"/>
      <c r="CX250" s="122"/>
      <c r="CY250" s="122"/>
      <c r="CZ250" s="122"/>
      <c r="DA250" s="122"/>
      <c r="DB250" s="122"/>
      <c r="DC250" s="122"/>
      <c r="DD250" s="123"/>
    </row>
    <row r="251" spans="1:108" s="124" customFormat="1" ht="30.75" thickBot="1">
      <c r="A251" s="81" t="s">
        <v>381</v>
      </c>
      <c r="B251" s="151" t="s">
        <v>376</v>
      </c>
      <c r="C251" s="20"/>
      <c r="D251" s="20">
        <v>1</v>
      </c>
      <c r="E251" s="84">
        <f>IF(OR(D251=2,D251=3),0,IF(D251=4,0.2,IF(D251=5,0.5,IF(D251=6,1,0))))</f>
        <v>0</v>
      </c>
      <c r="F251" s="134">
        <v>21</v>
      </c>
      <c r="G251" s="126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2"/>
      <c r="AZ251" s="122"/>
      <c r="BA251" s="122"/>
      <c r="BB251" s="122"/>
      <c r="BC251" s="122"/>
      <c r="BD251" s="122"/>
      <c r="BE251" s="122"/>
      <c r="BF251" s="122"/>
      <c r="BG251" s="122"/>
      <c r="BH251" s="122"/>
      <c r="BI251" s="122"/>
      <c r="BJ251" s="122"/>
      <c r="BK251" s="122"/>
      <c r="BL251" s="122"/>
      <c r="BM251" s="122"/>
      <c r="BN251" s="122"/>
      <c r="BO251" s="122"/>
      <c r="BP251" s="122"/>
      <c r="BQ251" s="122"/>
      <c r="BR251" s="122"/>
      <c r="BS251" s="122"/>
      <c r="BT251" s="122"/>
      <c r="BU251" s="122"/>
      <c r="BV251" s="122"/>
      <c r="BW251" s="122"/>
      <c r="BX251" s="122"/>
      <c r="BY251" s="122"/>
      <c r="BZ251" s="122"/>
      <c r="CA251" s="122"/>
      <c r="CB251" s="122"/>
      <c r="CC251" s="122"/>
      <c r="CD251" s="122"/>
      <c r="CE251" s="122"/>
      <c r="CF251" s="122"/>
      <c r="CG251" s="122"/>
      <c r="CH251" s="122"/>
      <c r="CI251" s="122"/>
      <c r="CJ251" s="122"/>
      <c r="CK251" s="122"/>
      <c r="CL251" s="122"/>
      <c r="CM251" s="122"/>
      <c r="CN251" s="122"/>
      <c r="CO251" s="122"/>
      <c r="CP251" s="122"/>
      <c r="CQ251" s="122"/>
      <c r="CR251" s="122"/>
      <c r="CS251" s="122"/>
      <c r="CT251" s="122"/>
      <c r="CU251" s="122"/>
      <c r="CV251" s="122"/>
      <c r="CW251" s="122"/>
      <c r="CX251" s="122"/>
      <c r="CY251" s="122"/>
      <c r="CZ251" s="122"/>
      <c r="DA251" s="122"/>
      <c r="DB251" s="122"/>
      <c r="DC251" s="122"/>
      <c r="DD251" s="123"/>
    </row>
    <row r="252" spans="1:108" s="124" customFormat="1" ht="30.75" thickBot="1">
      <c r="A252" s="81" t="s">
        <v>382</v>
      </c>
      <c r="B252" s="151" t="s">
        <v>377</v>
      </c>
      <c r="C252" s="20"/>
      <c r="D252" s="20">
        <v>1</v>
      </c>
      <c r="E252" s="84">
        <f>IF(OR(D252=2,D252=3),0,IF(D252=4,0.2,IF(D252=5,0.5,IF(D252=6,1,0))))</f>
        <v>0</v>
      </c>
      <c r="F252" s="134">
        <v>16</v>
      </c>
      <c r="G252" s="126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2"/>
      <c r="AX252" s="122"/>
      <c r="AY252" s="122"/>
      <c r="AZ252" s="122"/>
      <c r="BA252" s="122"/>
      <c r="BB252" s="122"/>
      <c r="BC252" s="122"/>
      <c r="BD252" s="122"/>
      <c r="BE252" s="122"/>
      <c r="BF252" s="122"/>
      <c r="BG252" s="122"/>
      <c r="BH252" s="122"/>
      <c r="BI252" s="122"/>
      <c r="BJ252" s="122"/>
      <c r="BK252" s="122"/>
      <c r="BL252" s="122"/>
      <c r="BM252" s="122"/>
      <c r="BN252" s="122"/>
      <c r="BO252" s="122"/>
      <c r="BP252" s="122"/>
      <c r="BQ252" s="122"/>
      <c r="BR252" s="122"/>
      <c r="BS252" s="122"/>
      <c r="BT252" s="122"/>
      <c r="BU252" s="122"/>
      <c r="BV252" s="122"/>
      <c r="BW252" s="122"/>
      <c r="BX252" s="122"/>
      <c r="BY252" s="122"/>
      <c r="BZ252" s="122"/>
      <c r="CA252" s="122"/>
      <c r="CB252" s="122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2"/>
      <c r="CM252" s="122"/>
      <c r="CN252" s="122"/>
      <c r="CO252" s="122"/>
      <c r="CP252" s="122"/>
      <c r="CQ252" s="122"/>
      <c r="CR252" s="122"/>
      <c r="CS252" s="122"/>
      <c r="CT252" s="122"/>
      <c r="CU252" s="122"/>
      <c r="CV252" s="122"/>
      <c r="CW252" s="122"/>
      <c r="CX252" s="122"/>
      <c r="CY252" s="122"/>
      <c r="CZ252" s="122"/>
      <c r="DA252" s="122"/>
      <c r="DB252" s="122"/>
      <c r="DC252" s="122"/>
      <c r="DD252" s="123"/>
    </row>
    <row r="253" spans="1:108" s="124" customFormat="1" ht="30.75" thickBot="1">
      <c r="A253" s="81" t="s">
        <v>383</v>
      </c>
      <c r="B253" s="151" t="s">
        <v>378</v>
      </c>
      <c r="C253" s="20"/>
      <c r="D253" s="20">
        <v>1</v>
      </c>
      <c r="E253" s="84">
        <f>IF(OR(D253=2,D253=3),0,IF(D253=4,0.2,IF(D253=5,0.5,IF(D253=6,1,0))))</f>
        <v>0</v>
      </c>
      <c r="F253" s="134">
        <v>22</v>
      </c>
      <c r="G253" s="126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  <c r="BB253" s="122"/>
      <c r="BC253" s="122"/>
      <c r="BD253" s="122"/>
      <c r="BE253" s="122"/>
      <c r="BF253" s="122"/>
      <c r="BG253" s="122"/>
      <c r="BH253" s="122"/>
      <c r="BI253" s="122"/>
      <c r="BJ253" s="122"/>
      <c r="BK253" s="122"/>
      <c r="BL253" s="122"/>
      <c r="BM253" s="122"/>
      <c r="BN253" s="122"/>
      <c r="BO253" s="122"/>
      <c r="BP253" s="122"/>
      <c r="BQ253" s="122"/>
      <c r="BR253" s="122"/>
      <c r="BS253" s="122"/>
      <c r="BT253" s="122"/>
      <c r="BU253" s="122"/>
      <c r="BV253" s="122"/>
      <c r="BW253" s="122"/>
      <c r="BX253" s="122"/>
      <c r="BY253" s="122"/>
      <c r="BZ253" s="122"/>
      <c r="CA253" s="122"/>
      <c r="CB253" s="122"/>
      <c r="CC253" s="122"/>
      <c r="CD253" s="122"/>
      <c r="CE253" s="122"/>
      <c r="CF253" s="122"/>
      <c r="CG253" s="122"/>
      <c r="CH253" s="122"/>
      <c r="CI253" s="122"/>
      <c r="CJ253" s="122"/>
      <c r="CK253" s="122"/>
      <c r="CL253" s="122"/>
      <c r="CM253" s="122"/>
      <c r="CN253" s="122"/>
      <c r="CO253" s="122"/>
      <c r="CP253" s="122"/>
      <c r="CQ253" s="122"/>
      <c r="CR253" s="122"/>
      <c r="CS253" s="122"/>
      <c r="CT253" s="122"/>
      <c r="CU253" s="122"/>
      <c r="CV253" s="122"/>
      <c r="CW253" s="122"/>
      <c r="CX253" s="122"/>
      <c r="CY253" s="122"/>
      <c r="CZ253" s="122"/>
      <c r="DA253" s="122"/>
      <c r="DB253" s="122"/>
      <c r="DC253" s="122"/>
      <c r="DD253" s="123"/>
    </row>
    <row r="254" spans="1:108" s="124" customFormat="1" ht="16.5" thickBot="1">
      <c r="A254" s="70"/>
      <c r="B254" s="12" t="s">
        <v>372</v>
      </c>
      <c r="C254" s="47">
        <f>(SUMPRODUCT(E249:E253,F249:F253)/F254)</f>
        <v>0</v>
      </c>
      <c r="D254" s="20"/>
      <c r="E254" s="134"/>
      <c r="F254" s="134">
        <f>SUM(F249:F253)</f>
        <v>100</v>
      </c>
      <c r="G254" s="126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2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122"/>
      <c r="AS254" s="122"/>
      <c r="AT254" s="122"/>
      <c r="AU254" s="122"/>
      <c r="AV254" s="122"/>
      <c r="AW254" s="122"/>
      <c r="AX254" s="122"/>
      <c r="AY254" s="122"/>
      <c r="AZ254" s="122"/>
      <c r="BA254" s="122"/>
      <c r="BB254" s="122"/>
      <c r="BC254" s="122"/>
      <c r="BD254" s="122"/>
      <c r="BE254" s="122"/>
      <c r="BF254" s="122"/>
      <c r="BG254" s="122"/>
      <c r="BH254" s="122"/>
      <c r="BI254" s="122"/>
      <c r="BJ254" s="122"/>
      <c r="BK254" s="122"/>
      <c r="BL254" s="122"/>
      <c r="BM254" s="122"/>
      <c r="BN254" s="122"/>
      <c r="BO254" s="122"/>
      <c r="BP254" s="122"/>
      <c r="BQ254" s="122"/>
      <c r="BR254" s="122"/>
      <c r="BS254" s="122"/>
      <c r="BT254" s="122"/>
      <c r="BU254" s="122"/>
      <c r="BV254" s="122"/>
      <c r="BW254" s="122"/>
      <c r="BX254" s="122"/>
      <c r="BY254" s="122"/>
      <c r="BZ254" s="122"/>
      <c r="CA254" s="122"/>
      <c r="CB254" s="122"/>
      <c r="CC254" s="122"/>
      <c r="CD254" s="122"/>
      <c r="CE254" s="122"/>
      <c r="CF254" s="122"/>
      <c r="CG254" s="122"/>
      <c r="CH254" s="122"/>
      <c r="CI254" s="122"/>
      <c r="CJ254" s="122"/>
      <c r="CK254" s="122"/>
      <c r="CL254" s="122"/>
      <c r="CM254" s="122"/>
      <c r="CN254" s="122"/>
      <c r="CO254" s="122"/>
      <c r="CP254" s="122"/>
      <c r="CQ254" s="122"/>
      <c r="CR254" s="122"/>
      <c r="CS254" s="122"/>
      <c r="CT254" s="122"/>
      <c r="CU254" s="122"/>
      <c r="CV254" s="122"/>
      <c r="CW254" s="122"/>
      <c r="CX254" s="122"/>
      <c r="CY254" s="122"/>
      <c r="CZ254" s="122"/>
      <c r="DA254" s="122"/>
      <c r="DB254" s="122"/>
      <c r="DC254" s="122"/>
      <c r="DD254" s="123"/>
    </row>
    <row r="255" spans="1:108" s="124" customFormat="1" ht="24" customHeight="1" thickBot="1">
      <c r="A255" s="70"/>
      <c r="B255" s="12"/>
      <c r="C255" s="17"/>
      <c r="D255" s="20"/>
      <c r="E255" s="20"/>
      <c r="F255" s="20"/>
      <c r="G255" s="126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2"/>
      <c r="AI255" s="122"/>
      <c r="AJ255" s="122"/>
      <c r="AK255" s="122"/>
      <c r="AL255" s="122"/>
      <c r="AM255" s="122"/>
      <c r="AN255" s="122"/>
      <c r="AO255" s="122"/>
      <c r="AP255" s="122"/>
      <c r="AQ255" s="122"/>
      <c r="AR255" s="122"/>
      <c r="AS255" s="122"/>
      <c r="AT255" s="122"/>
      <c r="AU255" s="122"/>
      <c r="AV255" s="122"/>
      <c r="AW255" s="122"/>
      <c r="AX255" s="122"/>
      <c r="AY255" s="122"/>
      <c r="AZ255" s="122"/>
      <c r="BA255" s="122"/>
      <c r="BB255" s="122"/>
      <c r="BC255" s="122"/>
      <c r="BD255" s="122"/>
      <c r="BE255" s="122"/>
      <c r="BF255" s="122"/>
      <c r="BG255" s="122"/>
      <c r="BH255" s="122"/>
      <c r="BI255" s="122"/>
      <c r="BJ255" s="122"/>
      <c r="BK255" s="122"/>
      <c r="BL255" s="122"/>
      <c r="BM255" s="122"/>
      <c r="BN255" s="122"/>
      <c r="BO255" s="122"/>
      <c r="BP255" s="122"/>
      <c r="BQ255" s="122"/>
      <c r="BR255" s="122"/>
      <c r="BS255" s="122"/>
      <c r="BT255" s="122"/>
      <c r="BU255" s="122"/>
      <c r="BV255" s="122"/>
      <c r="BW255" s="122"/>
      <c r="BX255" s="122"/>
      <c r="BY255" s="122"/>
      <c r="BZ255" s="122"/>
      <c r="CA255" s="122"/>
      <c r="CB255" s="122"/>
      <c r="CC255" s="122"/>
      <c r="CD255" s="122"/>
      <c r="CE255" s="122"/>
      <c r="CF255" s="122"/>
      <c r="CG255" s="122"/>
      <c r="CH255" s="122"/>
      <c r="CI255" s="122"/>
      <c r="CJ255" s="122"/>
      <c r="CK255" s="122"/>
      <c r="CL255" s="122"/>
      <c r="CM255" s="122"/>
      <c r="CN255" s="122"/>
      <c r="CO255" s="122"/>
      <c r="CP255" s="122"/>
      <c r="CQ255" s="122"/>
      <c r="CR255" s="122"/>
      <c r="CS255" s="122"/>
      <c r="CT255" s="122"/>
      <c r="CU255" s="122"/>
      <c r="CV255" s="122"/>
      <c r="CW255" s="122"/>
      <c r="CX255" s="122"/>
      <c r="CY255" s="122"/>
      <c r="CZ255" s="122"/>
      <c r="DA255" s="122"/>
      <c r="DB255" s="122"/>
      <c r="DC255" s="122"/>
      <c r="DD255" s="123"/>
    </row>
    <row r="256" spans="1:108" s="124" customFormat="1" ht="18" customHeight="1" thickBot="1">
      <c r="A256" s="66" t="s">
        <v>42</v>
      </c>
      <c r="B256" s="6" t="s">
        <v>390</v>
      </c>
      <c r="C256" s="7" t="s">
        <v>13</v>
      </c>
      <c r="D256" s="7"/>
      <c r="E256" s="7" t="s">
        <v>58</v>
      </c>
      <c r="F256" s="33" t="s">
        <v>87</v>
      </c>
      <c r="G256" s="126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122"/>
      <c r="BF256" s="122"/>
      <c r="BG256" s="122"/>
      <c r="BH256" s="122"/>
      <c r="BI256" s="122"/>
      <c r="BJ256" s="122"/>
      <c r="BK256" s="122"/>
      <c r="BL256" s="122"/>
      <c r="BM256" s="122"/>
      <c r="BN256" s="122"/>
      <c r="BO256" s="122"/>
      <c r="BP256" s="122"/>
      <c r="BQ256" s="122"/>
      <c r="BR256" s="122"/>
      <c r="BS256" s="122"/>
      <c r="BT256" s="122"/>
      <c r="BU256" s="122"/>
      <c r="BV256" s="122"/>
      <c r="BW256" s="122"/>
      <c r="BX256" s="122"/>
      <c r="BY256" s="122"/>
      <c r="BZ256" s="122"/>
      <c r="CA256" s="122"/>
      <c r="CB256" s="122"/>
      <c r="CC256" s="122"/>
      <c r="CD256" s="122"/>
      <c r="CE256" s="122"/>
      <c r="CF256" s="122"/>
      <c r="CG256" s="122"/>
      <c r="CH256" s="122"/>
      <c r="CI256" s="122"/>
      <c r="CJ256" s="122"/>
      <c r="CK256" s="122"/>
      <c r="CL256" s="122"/>
      <c r="CM256" s="122"/>
      <c r="CN256" s="122"/>
      <c r="CO256" s="122"/>
      <c r="CP256" s="122"/>
      <c r="CQ256" s="122"/>
      <c r="CR256" s="122"/>
      <c r="CS256" s="122"/>
      <c r="CT256" s="122"/>
      <c r="CU256" s="122"/>
      <c r="CV256" s="122"/>
      <c r="CW256" s="122"/>
      <c r="CX256" s="122"/>
      <c r="CY256" s="122"/>
      <c r="CZ256" s="122"/>
      <c r="DA256" s="122"/>
      <c r="DB256" s="122"/>
      <c r="DC256" s="122"/>
      <c r="DD256" s="123"/>
    </row>
    <row r="257" spans="1:108" s="124" customFormat="1" ht="45" customHeight="1" thickBot="1">
      <c r="A257" s="81" t="s">
        <v>384</v>
      </c>
      <c r="B257" s="151" t="s">
        <v>391</v>
      </c>
      <c r="C257" s="151"/>
      <c r="D257" s="157">
        <v>1</v>
      </c>
      <c r="E257" s="84">
        <f aca="true" t="shared" si="9" ref="E257:E262">IF(OR(D257=2,D257=3),0,IF(D257=4,0.2,IF(D257=5,0.5,IF(D257=6,1,0))))</f>
        <v>0</v>
      </c>
      <c r="F257" s="144">
        <v>15</v>
      </c>
      <c r="G257" s="126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22"/>
      <c r="BU257" s="122"/>
      <c r="BV257" s="122"/>
      <c r="BW257" s="122"/>
      <c r="BX257" s="122"/>
      <c r="BY257" s="122"/>
      <c r="BZ257" s="122"/>
      <c r="CA257" s="122"/>
      <c r="CB257" s="122"/>
      <c r="CC257" s="122"/>
      <c r="CD257" s="122"/>
      <c r="CE257" s="122"/>
      <c r="CF257" s="122"/>
      <c r="CG257" s="122"/>
      <c r="CH257" s="122"/>
      <c r="CI257" s="122"/>
      <c r="CJ257" s="122"/>
      <c r="CK257" s="122"/>
      <c r="CL257" s="122"/>
      <c r="CM257" s="122"/>
      <c r="CN257" s="122"/>
      <c r="CO257" s="122"/>
      <c r="CP257" s="122"/>
      <c r="CQ257" s="122"/>
      <c r="CR257" s="122"/>
      <c r="CS257" s="122"/>
      <c r="CT257" s="122"/>
      <c r="CU257" s="122"/>
      <c r="CV257" s="122"/>
      <c r="CW257" s="122"/>
      <c r="CX257" s="122"/>
      <c r="CY257" s="122"/>
      <c r="CZ257" s="122"/>
      <c r="DA257" s="122"/>
      <c r="DB257" s="122"/>
      <c r="DC257" s="122"/>
      <c r="DD257" s="123"/>
    </row>
    <row r="258" spans="1:108" s="124" customFormat="1" ht="31.5" customHeight="1" thickBot="1">
      <c r="A258" s="81" t="s">
        <v>385</v>
      </c>
      <c r="B258" s="151" t="s">
        <v>547</v>
      </c>
      <c r="C258" s="151"/>
      <c r="D258" s="157">
        <v>1</v>
      </c>
      <c r="E258" s="84">
        <f t="shared" si="9"/>
        <v>0</v>
      </c>
      <c r="F258" s="144">
        <v>18</v>
      </c>
      <c r="G258" s="126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2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122"/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2"/>
      <c r="BG258" s="122"/>
      <c r="BH258" s="122"/>
      <c r="BI258" s="122"/>
      <c r="BJ258" s="122"/>
      <c r="BK258" s="122"/>
      <c r="BL258" s="122"/>
      <c r="BM258" s="122"/>
      <c r="BN258" s="122"/>
      <c r="BO258" s="122"/>
      <c r="BP258" s="122"/>
      <c r="BQ258" s="122"/>
      <c r="BR258" s="122"/>
      <c r="BS258" s="122"/>
      <c r="BT258" s="122"/>
      <c r="BU258" s="122"/>
      <c r="BV258" s="122"/>
      <c r="BW258" s="122"/>
      <c r="BX258" s="122"/>
      <c r="BY258" s="122"/>
      <c r="BZ258" s="122"/>
      <c r="CA258" s="122"/>
      <c r="CB258" s="122"/>
      <c r="CC258" s="122"/>
      <c r="CD258" s="122"/>
      <c r="CE258" s="122"/>
      <c r="CF258" s="122"/>
      <c r="CG258" s="122"/>
      <c r="CH258" s="122"/>
      <c r="CI258" s="122"/>
      <c r="CJ258" s="122"/>
      <c r="CK258" s="122"/>
      <c r="CL258" s="122"/>
      <c r="CM258" s="122"/>
      <c r="CN258" s="122"/>
      <c r="CO258" s="122"/>
      <c r="CP258" s="122"/>
      <c r="CQ258" s="122"/>
      <c r="CR258" s="122"/>
      <c r="CS258" s="122"/>
      <c r="CT258" s="122"/>
      <c r="CU258" s="122"/>
      <c r="CV258" s="122"/>
      <c r="CW258" s="122"/>
      <c r="CX258" s="122"/>
      <c r="CY258" s="122"/>
      <c r="CZ258" s="122"/>
      <c r="DA258" s="122"/>
      <c r="DB258" s="122"/>
      <c r="DC258" s="122"/>
      <c r="DD258" s="123"/>
    </row>
    <row r="259" spans="1:108" s="124" customFormat="1" ht="45.75" thickBot="1">
      <c r="A259" s="81" t="s">
        <v>386</v>
      </c>
      <c r="B259" s="151" t="s">
        <v>548</v>
      </c>
      <c r="C259" s="151"/>
      <c r="D259" s="157">
        <v>1</v>
      </c>
      <c r="E259" s="84">
        <f t="shared" si="9"/>
        <v>0</v>
      </c>
      <c r="F259" s="144">
        <v>18</v>
      </c>
      <c r="G259" s="126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2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122"/>
      <c r="AS259" s="122"/>
      <c r="AT259" s="122"/>
      <c r="AU259" s="122"/>
      <c r="AV259" s="122"/>
      <c r="AW259" s="122"/>
      <c r="AX259" s="122"/>
      <c r="AY259" s="122"/>
      <c r="AZ259" s="122"/>
      <c r="BA259" s="122"/>
      <c r="BB259" s="122"/>
      <c r="BC259" s="122"/>
      <c r="BD259" s="122"/>
      <c r="BE259" s="122"/>
      <c r="BF259" s="122"/>
      <c r="BG259" s="122"/>
      <c r="BH259" s="122"/>
      <c r="BI259" s="122"/>
      <c r="BJ259" s="122"/>
      <c r="BK259" s="122"/>
      <c r="BL259" s="122"/>
      <c r="BM259" s="122"/>
      <c r="BN259" s="122"/>
      <c r="BO259" s="122"/>
      <c r="BP259" s="122"/>
      <c r="BQ259" s="122"/>
      <c r="BR259" s="122"/>
      <c r="BS259" s="122"/>
      <c r="BT259" s="122"/>
      <c r="BU259" s="122"/>
      <c r="BV259" s="122"/>
      <c r="BW259" s="122"/>
      <c r="BX259" s="122"/>
      <c r="BY259" s="122"/>
      <c r="BZ259" s="122"/>
      <c r="CA259" s="122"/>
      <c r="CB259" s="122"/>
      <c r="CC259" s="122"/>
      <c r="CD259" s="122"/>
      <c r="CE259" s="122"/>
      <c r="CF259" s="122"/>
      <c r="CG259" s="122"/>
      <c r="CH259" s="122"/>
      <c r="CI259" s="122"/>
      <c r="CJ259" s="122"/>
      <c r="CK259" s="122"/>
      <c r="CL259" s="122"/>
      <c r="CM259" s="122"/>
      <c r="CN259" s="122"/>
      <c r="CO259" s="122"/>
      <c r="CP259" s="122"/>
      <c r="CQ259" s="122"/>
      <c r="CR259" s="122"/>
      <c r="CS259" s="122"/>
      <c r="CT259" s="122"/>
      <c r="CU259" s="122"/>
      <c r="CV259" s="122"/>
      <c r="CW259" s="122"/>
      <c r="CX259" s="122"/>
      <c r="CY259" s="122"/>
      <c r="CZ259" s="122"/>
      <c r="DA259" s="122"/>
      <c r="DB259" s="122"/>
      <c r="DC259" s="122"/>
      <c r="DD259" s="123"/>
    </row>
    <row r="260" spans="1:108" s="124" customFormat="1" ht="30.75" thickBot="1">
      <c r="A260" s="81" t="s">
        <v>387</v>
      </c>
      <c r="B260" s="151" t="s">
        <v>549</v>
      </c>
      <c r="C260" s="151"/>
      <c r="D260" s="157">
        <v>1</v>
      </c>
      <c r="E260" s="84">
        <f t="shared" si="9"/>
        <v>0</v>
      </c>
      <c r="F260" s="144">
        <v>18</v>
      </c>
      <c r="G260" s="126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2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  <c r="BP260" s="122"/>
      <c r="BQ260" s="122"/>
      <c r="BR260" s="122"/>
      <c r="BS260" s="122"/>
      <c r="BT260" s="122"/>
      <c r="BU260" s="122"/>
      <c r="BV260" s="122"/>
      <c r="BW260" s="122"/>
      <c r="BX260" s="122"/>
      <c r="BY260" s="122"/>
      <c r="BZ260" s="122"/>
      <c r="CA260" s="122"/>
      <c r="CB260" s="122"/>
      <c r="CC260" s="122"/>
      <c r="CD260" s="122"/>
      <c r="CE260" s="122"/>
      <c r="CF260" s="122"/>
      <c r="CG260" s="122"/>
      <c r="CH260" s="122"/>
      <c r="CI260" s="122"/>
      <c r="CJ260" s="122"/>
      <c r="CK260" s="122"/>
      <c r="CL260" s="122"/>
      <c r="CM260" s="122"/>
      <c r="CN260" s="122"/>
      <c r="CO260" s="122"/>
      <c r="CP260" s="122"/>
      <c r="CQ260" s="122"/>
      <c r="CR260" s="122"/>
      <c r="CS260" s="122"/>
      <c r="CT260" s="122"/>
      <c r="CU260" s="122"/>
      <c r="CV260" s="122"/>
      <c r="CW260" s="122"/>
      <c r="CX260" s="122"/>
      <c r="CY260" s="122"/>
      <c r="CZ260" s="122"/>
      <c r="DA260" s="122"/>
      <c r="DB260" s="122"/>
      <c r="DC260" s="122"/>
      <c r="DD260" s="123"/>
    </row>
    <row r="261" spans="1:108" s="124" customFormat="1" ht="30.75" thickBot="1">
      <c r="A261" s="81" t="s">
        <v>388</v>
      </c>
      <c r="B261" s="151" t="s">
        <v>550</v>
      </c>
      <c r="C261" s="151"/>
      <c r="D261" s="157">
        <v>1</v>
      </c>
      <c r="E261" s="84">
        <f t="shared" si="9"/>
        <v>0</v>
      </c>
      <c r="F261" s="144">
        <v>17</v>
      </c>
      <c r="G261" s="126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122"/>
      <c r="AS261" s="122"/>
      <c r="AT261" s="122"/>
      <c r="AU261" s="122"/>
      <c r="AV261" s="122"/>
      <c r="AW261" s="122"/>
      <c r="AX261" s="122"/>
      <c r="AY261" s="122"/>
      <c r="AZ261" s="122"/>
      <c r="BA261" s="122"/>
      <c r="BB261" s="122"/>
      <c r="BC261" s="122"/>
      <c r="BD261" s="122"/>
      <c r="BE261" s="122"/>
      <c r="BF261" s="122"/>
      <c r="BG261" s="122"/>
      <c r="BH261" s="122"/>
      <c r="BI261" s="122"/>
      <c r="BJ261" s="122"/>
      <c r="BK261" s="122"/>
      <c r="BL261" s="122"/>
      <c r="BM261" s="122"/>
      <c r="BN261" s="122"/>
      <c r="BO261" s="122"/>
      <c r="BP261" s="122"/>
      <c r="BQ261" s="122"/>
      <c r="BR261" s="122"/>
      <c r="BS261" s="122"/>
      <c r="BT261" s="122"/>
      <c r="BU261" s="122"/>
      <c r="BV261" s="122"/>
      <c r="BW261" s="122"/>
      <c r="BX261" s="122"/>
      <c r="BY261" s="122"/>
      <c r="BZ261" s="122"/>
      <c r="CA261" s="122"/>
      <c r="CB261" s="122"/>
      <c r="CC261" s="122"/>
      <c r="CD261" s="122"/>
      <c r="CE261" s="122"/>
      <c r="CF261" s="122"/>
      <c r="CG261" s="122"/>
      <c r="CH261" s="122"/>
      <c r="CI261" s="122"/>
      <c r="CJ261" s="122"/>
      <c r="CK261" s="122"/>
      <c r="CL261" s="122"/>
      <c r="CM261" s="122"/>
      <c r="CN261" s="122"/>
      <c r="CO261" s="122"/>
      <c r="CP261" s="122"/>
      <c r="CQ261" s="122"/>
      <c r="CR261" s="122"/>
      <c r="CS261" s="122"/>
      <c r="CT261" s="122"/>
      <c r="CU261" s="122"/>
      <c r="CV261" s="122"/>
      <c r="CW261" s="122"/>
      <c r="CX261" s="122"/>
      <c r="CY261" s="122"/>
      <c r="CZ261" s="122"/>
      <c r="DA261" s="122"/>
      <c r="DB261" s="122"/>
      <c r="DC261" s="122"/>
      <c r="DD261" s="123"/>
    </row>
    <row r="262" spans="1:108" s="124" customFormat="1" ht="31.5" customHeight="1" thickBot="1">
      <c r="A262" s="81" t="s">
        <v>389</v>
      </c>
      <c r="B262" s="151" t="s">
        <v>551</v>
      </c>
      <c r="C262" s="20"/>
      <c r="D262" s="60">
        <v>1</v>
      </c>
      <c r="E262" s="84">
        <f t="shared" si="9"/>
        <v>0</v>
      </c>
      <c r="F262" s="134">
        <v>14</v>
      </c>
      <c r="G262" s="126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2"/>
      <c r="AX262" s="122"/>
      <c r="AY262" s="122"/>
      <c r="AZ262" s="122"/>
      <c r="BA262" s="122"/>
      <c r="BB262" s="122"/>
      <c r="BC262" s="122"/>
      <c r="BD262" s="122"/>
      <c r="BE262" s="122"/>
      <c r="BF262" s="122"/>
      <c r="BG262" s="122"/>
      <c r="BH262" s="122"/>
      <c r="BI262" s="122"/>
      <c r="BJ262" s="122"/>
      <c r="BK262" s="122"/>
      <c r="BL262" s="122"/>
      <c r="BM262" s="122"/>
      <c r="BN262" s="122"/>
      <c r="BO262" s="122"/>
      <c r="BP262" s="122"/>
      <c r="BQ262" s="122"/>
      <c r="BR262" s="122"/>
      <c r="BS262" s="122"/>
      <c r="BT262" s="122"/>
      <c r="BU262" s="122"/>
      <c r="BV262" s="122"/>
      <c r="BW262" s="122"/>
      <c r="BX262" s="122"/>
      <c r="BY262" s="122"/>
      <c r="BZ262" s="122"/>
      <c r="CA262" s="122"/>
      <c r="CB262" s="122"/>
      <c r="CC262" s="122"/>
      <c r="CD262" s="122"/>
      <c r="CE262" s="122"/>
      <c r="CF262" s="122"/>
      <c r="CG262" s="122"/>
      <c r="CH262" s="122"/>
      <c r="CI262" s="122"/>
      <c r="CJ262" s="122"/>
      <c r="CK262" s="122"/>
      <c r="CL262" s="122"/>
      <c r="CM262" s="122"/>
      <c r="CN262" s="122"/>
      <c r="CO262" s="122"/>
      <c r="CP262" s="122"/>
      <c r="CQ262" s="122"/>
      <c r="CR262" s="122"/>
      <c r="CS262" s="122"/>
      <c r="CT262" s="122"/>
      <c r="CU262" s="122"/>
      <c r="CV262" s="122"/>
      <c r="CW262" s="122"/>
      <c r="CX262" s="122"/>
      <c r="CY262" s="122"/>
      <c r="CZ262" s="122"/>
      <c r="DA262" s="122"/>
      <c r="DB262" s="122"/>
      <c r="DC262" s="122"/>
      <c r="DD262" s="123"/>
    </row>
    <row r="263" spans="1:108" s="124" customFormat="1" ht="16.5" thickBot="1">
      <c r="A263" s="70"/>
      <c r="B263" s="12" t="s">
        <v>43</v>
      </c>
      <c r="C263" s="47">
        <f>SUMPRODUCT(E257:E262,F257:F262)/F263</f>
        <v>0</v>
      </c>
      <c r="D263" s="20"/>
      <c r="E263" s="134"/>
      <c r="F263" s="134">
        <f>SUM(F257:F262)</f>
        <v>100</v>
      </c>
      <c r="G263" s="126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2"/>
      <c r="AX263" s="122"/>
      <c r="AY263" s="122"/>
      <c r="AZ263" s="122"/>
      <c r="BA263" s="122"/>
      <c r="BB263" s="122"/>
      <c r="BC263" s="122"/>
      <c r="BD263" s="122"/>
      <c r="BE263" s="122"/>
      <c r="BF263" s="122"/>
      <c r="BG263" s="122"/>
      <c r="BH263" s="122"/>
      <c r="BI263" s="122"/>
      <c r="BJ263" s="122"/>
      <c r="BK263" s="122"/>
      <c r="BL263" s="122"/>
      <c r="BM263" s="122"/>
      <c r="BN263" s="122"/>
      <c r="BO263" s="122"/>
      <c r="BP263" s="122"/>
      <c r="BQ263" s="122"/>
      <c r="BR263" s="122"/>
      <c r="BS263" s="122"/>
      <c r="BT263" s="122"/>
      <c r="BU263" s="122"/>
      <c r="BV263" s="122"/>
      <c r="BW263" s="122"/>
      <c r="BX263" s="122"/>
      <c r="BY263" s="122"/>
      <c r="BZ263" s="122"/>
      <c r="CA263" s="122"/>
      <c r="CB263" s="122"/>
      <c r="CC263" s="122"/>
      <c r="CD263" s="122"/>
      <c r="CE263" s="122"/>
      <c r="CF263" s="122"/>
      <c r="CG263" s="122"/>
      <c r="CH263" s="122"/>
      <c r="CI263" s="122"/>
      <c r="CJ263" s="122"/>
      <c r="CK263" s="122"/>
      <c r="CL263" s="122"/>
      <c r="CM263" s="122"/>
      <c r="CN263" s="122"/>
      <c r="CO263" s="122"/>
      <c r="CP263" s="122"/>
      <c r="CQ263" s="122"/>
      <c r="CR263" s="122"/>
      <c r="CS263" s="122"/>
      <c r="CT263" s="122"/>
      <c r="CU263" s="122"/>
      <c r="CV263" s="122"/>
      <c r="CW263" s="122"/>
      <c r="CX263" s="122"/>
      <c r="CY263" s="122"/>
      <c r="CZ263" s="122"/>
      <c r="DA263" s="122"/>
      <c r="DB263" s="122"/>
      <c r="DC263" s="122"/>
      <c r="DD263" s="123"/>
    </row>
    <row r="264" spans="1:108" s="124" customFormat="1" ht="16.5" thickBot="1">
      <c r="A264" s="70"/>
      <c r="B264" s="12"/>
      <c r="C264" s="17"/>
      <c r="D264" s="20"/>
      <c r="E264" s="20"/>
      <c r="F264" s="20"/>
      <c r="G264" s="126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2"/>
      <c r="AX264" s="122"/>
      <c r="AY264" s="122"/>
      <c r="AZ264" s="122"/>
      <c r="BA264" s="122"/>
      <c r="BB264" s="122"/>
      <c r="BC264" s="122"/>
      <c r="BD264" s="122"/>
      <c r="BE264" s="122"/>
      <c r="BF264" s="122"/>
      <c r="BG264" s="122"/>
      <c r="BH264" s="122"/>
      <c r="BI264" s="122"/>
      <c r="BJ264" s="122"/>
      <c r="BK264" s="122"/>
      <c r="BL264" s="122"/>
      <c r="BM264" s="122"/>
      <c r="BN264" s="122"/>
      <c r="BO264" s="122"/>
      <c r="BP264" s="122"/>
      <c r="BQ264" s="122"/>
      <c r="BR264" s="122"/>
      <c r="BS264" s="122"/>
      <c r="BT264" s="122"/>
      <c r="BU264" s="122"/>
      <c r="BV264" s="122"/>
      <c r="BW264" s="122"/>
      <c r="BX264" s="122"/>
      <c r="BY264" s="122"/>
      <c r="BZ264" s="122"/>
      <c r="CA264" s="122"/>
      <c r="CB264" s="122"/>
      <c r="CC264" s="122"/>
      <c r="CD264" s="122"/>
      <c r="CE264" s="122"/>
      <c r="CF264" s="122"/>
      <c r="CG264" s="122"/>
      <c r="CH264" s="122"/>
      <c r="CI264" s="122"/>
      <c r="CJ264" s="122"/>
      <c r="CK264" s="122"/>
      <c r="CL264" s="122"/>
      <c r="CM264" s="122"/>
      <c r="CN264" s="122"/>
      <c r="CO264" s="122"/>
      <c r="CP264" s="122"/>
      <c r="CQ264" s="122"/>
      <c r="CR264" s="122"/>
      <c r="CS264" s="122"/>
      <c r="CT264" s="122"/>
      <c r="CU264" s="122"/>
      <c r="CV264" s="122"/>
      <c r="CW264" s="122"/>
      <c r="CX264" s="122"/>
      <c r="CY264" s="122"/>
      <c r="CZ264" s="122"/>
      <c r="DA264" s="122"/>
      <c r="DB264" s="122"/>
      <c r="DC264" s="122"/>
      <c r="DD264" s="123"/>
    </row>
    <row r="265" spans="1:108" s="124" customFormat="1" ht="21.75" customHeight="1" thickBot="1">
      <c r="A265" s="66" t="s">
        <v>45</v>
      </c>
      <c r="B265" s="6" t="s">
        <v>392</v>
      </c>
      <c r="C265" s="7" t="s">
        <v>13</v>
      </c>
      <c r="D265" s="7"/>
      <c r="E265" s="7" t="s">
        <v>58</v>
      </c>
      <c r="F265" s="33" t="s">
        <v>87</v>
      </c>
      <c r="G265" s="126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122"/>
      <c r="AS265" s="122"/>
      <c r="AT265" s="122"/>
      <c r="AU265" s="122"/>
      <c r="AV265" s="122"/>
      <c r="AW265" s="122"/>
      <c r="AX265" s="122"/>
      <c r="AY265" s="122"/>
      <c r="AZ265" s="122"/>
      <c r="BA265" s="122"/>
      <c r="BB265" s="122"/>
      <c r="BC265" s="122"/>
      <c r="BD265" s="122"/>
      <c r="BE265" s="122"/>
      <c r="BF265" s="122"/>
      <c r="BG265" s="122"/>
      <c r="BH265" s="122"/>
      <c r="BI265" s="122"/>
      <c r="BJ265" s="122"/>
      <c r="BK265" s="122"/>
      <c r="BL265" s="122"/>
      <c r="BM265" s="122"/>
      <c r="BN265" s="122"/>
      <c r="BO265" s="122"/>
      <c r="BP265" s="122"/>
      <c r="BQ265" s="122"/>
      <c r="BR265" s="122"/>
      <c r="BS265" s="122"/>
      <c r="BT265" s="122"/>
      <c r="BU265" s="122"/>
      <c r="BV265" s="122"/>
      <c r="BW265" s="122"/>
      <c r="BX265" s="122"/>
      <c r="BY265" s="122"/>
      <c r="BZ265" s="122"/>
      <c r="CA265" s="122"/>
      <c r="CB265" s="122"/>
      <c r="CC265" s="122"/>
      <c r="CD265" s="122"/>
      <c r="CE265" s="122"/>
      <c r="CF265" s="122"/>
      <c r="CG265" s="122"/>
      <c r="CH265" s="122"/>
      <c r="CI265" s="122"/>
      <c r="CJ265" s="122"/>
      <c r="CK265" s="122"/>
      <c r="CL265" s="122"/>
      <c r="CM265" s="122"/>
      <c r="CN265" s="122"/>
      <c r="CO265" s="122"/>
      <c r="CP265" s="122"/>
      <c r="CQ265" s="122"/>
      <c r="CR265" s="122"/>
      <c r="CS265" s="122"/>
      <c r="CT265" s="122"/>
      <c r="CU265" s="122"/>
      <c r="CV265" s="122"/>
      <c r="CW265" s="122"/>
      <c r="CX265" s="122"/>
      <c r="CY265" s="122"/>
      <c r="CZ265" s="122"/>
      <c r="DA265" s="122"/>
      <c r="DB265" s="122"/>
      <c r="DC265" s="122"/>
      <c r="DD265" s="123"/>
    </row>
    <row r="266" spans="1:108" s="124" customFormat="1" ht="33.75" customHeight="1" thickBot="1">
      <c r="A266" s="70" t="s">
        <v>393</v>
      </c>
      <c r="B266" s="151" t="s">
        <v>402</v>
      </c>
      <c r="C266" s="20"/>
      <c r="D266" s="20">
        <v>1</v>
      </c>
      <c r="E266" s="84">
        <f aca="true" t="shared" si="10" ref="E266:E274">IF(OR(D266=2,D266=3),0,IF(D266=4,0.2,IF(D266=5,0.5,IF(D266=6,1,0))))</f>
        <v>0</v>
      </c>
      <c r="F266" s="134">
        <v>13</v>
      </c>
      <c r="G266" s="126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22"/>
      <c r="AZ266" s="122"/>
      <c r="BA266" s="122"/>
      <c r="BB266" s="122"/>
      <c r="BC266" s="122"/>
      <c r="BD266" s="122"/>
      <c r="BE266" s="122"/>
      <c r="BF266" s="122"/>
      <c r="BG266" s="122"/>
      <c r="BH266" s="122"/>
      <c r="BI266" s="122"/>
      <c r="BJ266" s="122"/>
      <c r="BK266" s="122"/>
      <c r="BL266" s="122"/>
      <c r="BM266" s="122"/>
      <c r="BN266" s="122"/>
      <c r="BO266" s="122"/>
      <c r="BP266" s="122"/>
      <c r="BQ266" s="122"/>
      <c r="BR266" s="122"/>
      <c r="BS266" s="122"/>
      <c r="BT266" s="122"/>
      <c r="BU266" s="122"/>
      <c r="BV266" s="122"/>
      <c r="BW266" s="122"/>
      <c r="BX266" s="122"/>
      <c r="BY266" s="122"/>
      <c r="BZ266" s="122"/>
      <c r="CA266" s="122"/>
      <c r="CB266" s="122"/>
      <c r="CC266" s="122"/>
      <c r="CD266" s="122"/>
      <c r="CE266" s="122"/>
      <c r="CF266" s="122"/>
      <c r="CG266" s="122"/>
      <c r="CH266" s="122"/>
      <c r="CI266" s="122"/>
      <c r="CJ266" s="122"/>
      <c r="CK266" s="122"/>
      <c r="CL266" s="122"/>
      <c r="CM266" s="122"/>
      <c r="CN266" s="122"/>
      <c r="CO266" s="122"/>
      <c r="CP266" s="122"/>
      <c r="CQ266" s="122"/>
      <c r="CR266" s="122"/>
      <c r="CS266" s="122"/>
      <c r="CT266" s="122"/>
      <c r="CU266" s="122"/>
      <c r="CV266" s="122"/>
      <c r="CW266" s="122"/>
      <c r="CX266" s="122"/>
      <c r="CY266" s="122"/>
      <c r="CZ266" s="122"/>
      <c r="DA266" s="122"/>
      <c r="DB266" s="122"/>
      <c r="DC266" s="122"/>
      <c r="DD266" s="123"/>
    </row>
    <row r="267" spans="1:108" s="124" customFormat="1" ht="30.75" thickBot="1">
      <c r="A267" s="70" t="s">
        <v>394</v>
      </c>
      <c r="B267" s="151" t="s">
        <v>403</v>
      </c>
      <c r="C267" s="20"/>
      <c r="D267" s="20">
        <v>1</v>
      </c>
      <c r="E267" s="84">
        <f t="shared" si="10"/>
        <v>0</v>
      </c>
      <c r="F267" s="134">
        <v>12</v>
      </c>
      <c r="G267" s="126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2"/>
      <c r="AX267" s="122"/>
      <c r="AY267" s="122"/>
      <c r="AZ267" s="122"/>
      <c r="BA267" s="122"/>
      <c r="BB267" s="122"/>
      <c r="BC267" s="122"/>
      <c r="BD267" s="122"/>
      <c r="BE267" s="122"/>
      <c r="BF267" s="122"/>
      <c r="BG267" s="122"/>
      <c r="BH267" s="122"/>
      <c r="BI267" s="122"/>
      <c r="BJ267" s="122"/>
      <c r="BK267" s="122"/>
      <c r="BL267" s="122"/>
      <c r="BM267" s="122"/>
      <c r="BN267" s="122"/>
      <c r="BO267" s="122"/>
      <c r="BP267" s="122"/>
      <c r="BQ267" s="122"/>
      <c r="BR267" s="122"/>
      <c r="BS267" s="122"/>
      <c r="BT267" s="122"/>
      <c r="BU267" s="122"/>
      <c r="BV267" s="122"/>
      <c r="BW267" s="122"/>
      <c r="BX267" s="122"/>
      <c r="BY267" s="122"/>
      <c r="BZ267" s="122"/>
      <c r="CA267" s="122"/>
      <c r="CB267" s="122"/>
      <c r="CC267" s="122"/>
      <c r="CD267" s="122"/>
      <c r="CE267" s="122"/>
      <c r="CF267" s="122"/>
      <c r="CG267" s="122"/>
      <c r="CH267" s="122"/>
      <c r="CI267" s="122"/>
      <c r="CJ267" s="122"/>
      <c r="CK267" s="122"/>
      <c r="CL267" s="122"/>
      <c r="CM267" s="122"/>
      <c r="CN267" s="122"/>
      <c r="CO267" s="122"/>
      <c r="CP267" s="122"/>
      <c r="CQ267" s="122"/>
      <c r="CR267" s="122"/>
      <c r="CS267" s="122"/>
      <c r="CT267" s="122"/>
      <c r="CU267" s="122"/>
      <c r="CV267" s="122"/>
      <c r="CW267" s="122"/>
      <c r="CX267" s="122"/>
      <c r="CY267" s="122"/>
      <c r="CZ267" s="122"/>
      <c r="DA267" s="122"/>
      <c r="DB267" s="122"/>
      <c r="DC267" s="122"/>
      <c r="DD267" s="123"/>
    </row>
    <row r="268" spans="1:108" s="124" customFormat="1" ht="30.75" thickBot="1">
      <c r="A268" s="70" t="s">
        <v>395</v>
      </c>
      <c r="B268" s="151" t="s">
        <v>404</v>
      </c>
      <c r="C268" s="20"/>
      <c r="D268" s="20">
        <v>1</v>
      </c>
      <c r="E268" s="84">
        <f t="shared" si="10"/>
        <v>0</v>
      </c>
      <c r="F268" s="134">
        <v>10</v>
      </c>
      <c r="G268" s="126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  <c r="AF268" s="127"/>
      <c r="AG268" s="127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122"/>
      <c r="BD268" s="122"/>
      <c r="BE268" s="122"/>
      <c r="BF268" s="122"/>
      <c r="BG268" s="122"/>
      <c r="BH268" s="122"/>
      <c r="BI268" s="122"/>
      <c r="BJ268" s="122"/>
      <c r="BK268" s="122"/>
      <c r="BL268" s="122"/>
      <c r="BM268" s="122"/>
      <c r="BN268" s="122"/>
      <c r="BO268" s="122"/>
      <c r="BP268" s="122"/>
      <c r="BQ268" s="122"/>
      <c r="BR268" s="122"/>
      <c r="BS268" s="122"/>
      <c r="BT268" s="122"/>
      <c r="BU268" s="122"/>
      <c r="BV268" s="122"/>
      <c r="BW268" s="122"/>
      <c r="BX268" s="122"/>
      <c r="BY268" s="122"/>
      <c r="BZ268" s="122"/>
      <c r="CA268" s="122"/>
      <c r="CB268" s="122"/>
      <c r="CC268" s="122"/>
      <c r="CD268" s="122"/>
      <c r="CE268" s="122"/>
      <c r="CF268" s="122"/>
      <c r="CG268" s="122"/>
      <c r="CH268" s="122"/>
      <c r="CI268" s="122"/>
      <c r="CJ268" s="122"/>
      <c r="CK268" s="122"/>
      <c r="CL268" s="122"/>
      <c r="CM268" s="122"/>
      <c r="CN268" s="122"/>
      <c r="CO268" s="122"/>
      <c r="CP268" s="122"/>
      <c r="CQ268" s="122"/>
      <c r="CR268" s="122"/>
      <c r="CS268" s="122"/>
      <c r="CT268" s="122"/>
      <c r="CU268" s="122"/>
      <c r="CV268" s="122"/>
      <c r="CW268" s="122"/>
      <c r="CX268" s="122"/>
      <c r="CY268" s="122"/>
      <c r="CZ268" s="122"/>
      <c r="DA268" s="122"/>
      <c r="DB268" s="122"/>
      <c r="DC268" s="122"/>
      <c r="DD268" s="123"/>
    </row>
    <row r="269" spans="1:108" s="124" customFormat="1" ht="30.75" thickBot="1">
      <c r="A269" s="70" t="s">
        <v>396</v>
      </c>
      <c r="B269" s="151" t="s">
        <v>405</v>
      </c>
      <c r="C269" s="20"/>
      <c r="D269" s="20">
        <v>1</v>
      </c>
      <c r="E269" s="84">
        <f t="shared" si="10"/>
        <v>0</v>
      </c>
      <c r="F269" s="134">
        <v>11</v>
      </c>
      <c r="G269" s="126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27"/>
      <c r="AD269" s="127"/>
      <c r="AE269" s="127"/>
      <c r="AF269" s="127"/>
      <c r="AG269" s="127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2"/>
      <c r="BD269" s="122"/>
      <c r="BE269" s="122"/>
      <c r="BF269" s="122"/>
      <c r="BG269" s="122"/>
      <c r="BH269" s="122"/>
      <c r="BI269" s="122"/>
      <c r="BJ269" s="122"/>
      <c r="BK269" s="122"/>
      <c r="BL269" s="122"/>
      <c r="BM269" s="122"/>
      <c r="BN269" s="122"/>
      <c r="BO269" s="122"/>
      <c r="BP269" s="122"/>
      <c r="BQ269" s="122"/>
      <c r="BR269" s="122"/>
      <c r="BS269" s="122"/>
      <c r="BT269" s="122"/>
      <c r="BU269" s="122"/>
      <c r="BV269" s="122"/>
      <c r="BW269" s="122"/>
      <c r="BX269" s="122"/>
      <c r="BY269" s="122"/>
      <c r="BZ269" s="122"/>
      <c r="CA269" s="122"/>
      <c r="CB269" s="122"/>
      <c r="CC269" s="122"/>
      <c r="CD269" s="122"/>
      <c r="CE269" s="122"/>
      <c r="CF269" s="122"/>
      <c r="CG269" s="122"/>
      <c r="CH269" s="122"/>
      <c r="CI269" s="122"/>
      <c r="CJ269" s="122"/>
      <c r="CK269" s="122"/>
      <c r="CL269" s="122"/>
      <c r="CM269" s="122"/>
      <c r="CN269" s="122"/>
      <c r="CO269" s="122"/>
      <c r="CP269" s="122"/>
      <c r="CQ269" s="122"/>
      <c r="CR269" s="122"/>
      <c r="CS269" s="122"/>
      <c r="CT269" s="122"/>
      <c r="CU269" s="122"/>
      <c r="CV269" s="122"/>
      <c r="CW269" s="122"/>
      <c r="CX269" s="122"/>
      <c r="CY269" s="122"/>
      <c r="CZ269" s="122"/>
      <c r="DA269" s="122"/>
      <c r="DB269" s="122"/>
      <c r="DC269" s="122"/>
      <c r="DD269" s="123"/>
    </row>
    <row r="270" spans="1:108" s="124" customFormat="1" ht="36" customHeight="1" thickBot="1">
      <c r="A270" s="70" t="s">
        <v>397</v>
      </c>
      <c r="B270" s="151" t="s">
        <v>406</v>
      </c>
      <c r="C270" s="20"/>
      <c r="D270" s="20">
        <v>1</v>
      </c>
      <c r="E270" s="84">
        <f t="shared" si="10"/>
        <v>0</v>
      </c>
      <c r="F270" s="134">
        <v>12</v>
      </c>
      <c r="G270" s="126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22"/>
      <c r="BD270" s="122"/>
      <c r="BE270" s="122"/>
      <c r="BF270" s="122"/>
      <c r="BG270" s="122"/>
      <c r="BH270" s="122"/>
      <c r="BI270" s="122"/>
      <c r="BJ270" s="122"/>
      <c r="BK270" s="122"/>
      <c r="BL270" s="122"/>
      <c r="BM270" s="122"/>
      <c r="BN270" s="122"/>
      <c r="BO270" s="122"/>
      <c r="BP270" s="122"/>
      <c r="BQ270" s="122"/>
      <c r="BR270" s="122"/>
      <c r="BS270" s="122"/>
      <c r="BT270" s="122"/>
      <c r="BU270" s="122"/>
      <c r="BV270" s="122"/>
      <c r="BW270" s="122"/>
      <c r="BX270" s="122"/>
      <c r="BY270" s="122"/>
      <c r="BZ270" s="122"/>
      <c r="CA270" s="122"/>
      <c r="CB270" s="122"/>
      <c r="CC270" s="122"/>
      <c r="CD270" s="122"/>
      <c r="CE270" s="122"/>
      <c r="CF270" s="122"/>
      <c r="CG270" s="122"/>
      <c r="CH270" s="122"/>
      <c r="CI270" s="122"/>
      <c r="CJ270" s="122"/>
      <c r="CK270" s="122"/>
      <c r="CL270" s="122"/>
      <c r="CM270" s="122"/>
      <c r="CN270" s="122"/>
      <c r="CO270" s="122"/>
      <c r="CP270" s="122"/>
      <c r="CQ270" s="122"/>
      <c r="CR270" s="122"/>
      <c r="CS270" s="122"/>
      <c r="CT270" s="122"/>
      <c r="CU270" s="122"/>
      <c r="CV270" s="122"/>
      <c r="CW270" s="122"/>
      <c r="CX270" s="122"/>
      <c r="CY270" s="122"/>
      <c r="CZ270" s="122"/>
      <c r="DA270" s="122"/>
      <c r="DB270" s="122"/>
      <c r="DC270" s="122"/>
      <c r="DD270" s="123"/>
    </row>
    <row r="271" spans="1:108" s="124" customFormat="1" ht="30.75" thickBot="1">
      <c r="A271" s="70" t="s">
        <v>398</v>
      </c>
      <c r="B271" s="151" t="s">
        <v>407</v>
      </c>
      <c r="C271" s="20"/>
      <c r="D271" s="20">
        <v>1</v>
      </c>
      <c r="E271" s="84">
        <f t="shared" si="10"/>
        <v>0</v>
      </c>
      <c r="F271" s="134">
        <v>12</v>
      </c>
      <c r="G271" s="126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122"/>
      <c r="AS271" s="122"/>
      <c r="AT271" s="122"/>
      <c r="AU271" s="122"/>
      <c r="AV271" s="122"/>
      <c r="AW271" s="122"/>
      <c r="AX271" s="122"/>
      <c r="AY271" s="122"/>
      <c r="AZ271" s="122"/>
      <c r="BA271" s="122"/>
      <c r="BB271" s="122"/>
      <c r="BC271" s="122"/>
      <c r="BD271" s="122"/>
      <c r="BE271" s="122"/>
      <c r="BF271" s="122"/>
      <c r="BG271" s="122"/>
      <c r="BH271" s="122"/>
      <c r="BI271" s="122"/>
      <c r="BJ271" s="122"/>
      <c r="BK271" s="122"/>
      <c r="BL271" s="122"/>
      <c r="BM271" s="122"/>
      <c r="BN271" s="122"/>
      <c r="BO271" s="122"/>
      <c r="BP271" s="122"/>
      <c r="BQ271" s="122"/>
      <c r="BR271" s="122"/>
      <c r="BS271" s="122"/>
      <c r="BT271" s="122"/>
      <c r="BU271" s="122"/>
      <c r="BV271" s="122"/>
      <c r="BW271" s="122"/>
      <c r="BX271" s="122"/>
      <c r="BY271" s="122"/>
      <c r="BZ271" s="122"/>
      <c r="CA271" s="122"/>
      <c r="CB271" s="122"/>
      <c r="CC271" s="122"/>
      <c r="CD271" s="122"/>
      <c r="CE271" s="122"/>
      <c r="CF271" s="122"/>
      <c r="CG271" s="122"/>
      <c r="CH271" s="122"/>
      <c r="CI271" s="122"/>
      <c r="CJ271" s="122"/>
      <c r="CK271" s="122"/>
      <c r="CL271" s="122"/>
      <c r="CM271" s="122"/>
      <c r="CN271" s="122"/>
      <c r="CO271" s="122"/>
      <c r="CP271" s="122"/>
      <c r="CQ271" s="122"/>
      <c r="CR271" s="122"/>
      <c r="CS271" s="122"/>
      <c r="CT271" s="122"/>
      <c r="CU271" s="122"/>
      <c r="CV271" s="122"/>
      <c r="CW271" s="122"/>
      <c r="CX271" s="122"/>
      <c r="CY271" s="122"/>
      <c r="CZ271" s="122"/>
      <c r="DA271" s="122"/>
      <c r="DB271" s="122"/>
      <c r="DC271" s="122"/>
      <c r="DD271" s="123"/>
    </row>
    <row r="272" spans="1:108" s="124" customFormat="1" ht="30.75" thickBot="1">
      <c r="A272" s="70" t="s">
        <v>399</v>
      </c>
      <c r="B272" s="151" t="s">
        <v>408</v>
      </c>
      <c r="C272" s="20"/>
      <c r="D272" s="20">
        <v>1</v>
      </c>
      <c r="E272" s="84">
        <f t="shared" si="10"/>
        <v>0</v>
      </c>
      <c r="F272" s="134">
        <v>12</v>
      </c>
      <c r="G272" s="126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122"/>
      <c r="AS272" s="122"/>
      <c r="AT272" s="122"/>
      <c r="AU272" s="122"/>
      <c r="AV272" s="122"/>
      <c r="AW272" s="122"/>
      <c r="AX272" s="122"/>
      <c r="AY272" s="122"/>
      <c r="AZ272" s="122"/>
      <c r="BA272" s="122"/>
      <c r="BB272" s="122"/>
      <c r="BC272" s="122"/>
      <c r="BD272" s="122"/>
      <c r="BE272" s="122"/>
      <c r="BF272" s="122"/>
      <c r="BG272" s="122"/>
      <c r="BH272" s="122"/>
      <c r="BI272" s="122"/>
      <c r="BJ272" s="122"/>
      <c r="BK272" s="122"/>
      <c r="BL272" s="122"/>
      <c r="BM272" s="122"/>
      <c r="BN272" s="122"/>
      <c r="BO272" s="122"/>
      <c r="BP272" s="122"/>
      <c r="BQ272" s="122"/>
      <c r="BR272" s="122"/>
      <c r="BS272" s="122"/>
      <c r="BT272" s="122"/>
      <c r="BU272" s="122"/>
      <c r="BV272" s="122"/>
      <c r="BW272" s="122"/>
      <c r="BX272" s="122"/>
      <c r="BY272" s="122"/>
      <c r="BZ272" s="122"/>
      <c r="CA272" s="122"/>
      <c r="CB272" s="122"/>
      <c r="CC272" s="122"/>
      <c r="CD272" s="122"/>
      <c r="CE272" s="122"/>
      <c r="CF272" s="122"/>
      <c r="CG272" s="122"/>
      <c r="CH272" s="122"/>
      <c r="CI272" s="122"/>
      <c r="CJ272" s="122"/>
      <c r="CK272" s="122"/>
      <c r="CL272" s="122"/>
      <c r="CM272" s="122"/>
      <c r="CN272" s="122"/>
      <c r="CO272" s="122"/>
      <c r="CP272" s="122"/>
      <c r="CQ272" s="122"/>
      <c r="CR272" s="122"/>
      <c r="CS272" s="122"/>
      <c r="CT272" s="122"/>
      <c r="CU272" s="122"/>
      <c r="CV272" s="122"/>
      <c r="CW272" s="122"/>
      <c r="CX272" s="122"/>
      <c r="CY272" s="122"/>
      <c r="CZ272" s="122"/>
      <c r="DA272" s="122"/>
      <c r="DB272" s="122"/>
      <c r="DC272" s="122"/>
      <c r="DD272" s="123"/>
    </row>
    <row r="273" spans="1:108" s="124" customFormat="1" ht="30.75" thickBot="1">
      <c r="A273" s="70" t="s">
        <v>400</v>
      </c>
      <c r="B273" s="151" t="s">
        <v>409</v>
      </c>
      <c r="C273" s="20"/>
      <c r="D273" s="20">
        <v>1</v>
      </c>
      <c r="E273" s="84">
        <f t="shared" si="10"/>
        <v>0</v>
      </c>
      <c r="F273" s="134">
        <v>11</v>
      </c>
      <c r="G273" s="126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2"/>
      <c r="AT273" s="122"/>
      <c r="AU273" s="122"/>
      <c r="AV273" s="122"/>
      <c r="AW273" s="122"/>
      <c r="AX273" s="122"/>
      <c r="AY273" s="122"/>
      <c r="AZ273" s="122"/>
      <c r="BA273" s="122"/>
      <c r="BB273" s="122"/>
      <c r="BC273" s="122"/>
      <c r="BD273" s="122"/>
      <c r="BE273" s="122"/>
      <c r="BF273" s="122"/>
      <c r="BG273" s="122"/>
      <c r="BH273" s="122"/>
      <c r="BI273" s="122"/>
      <c r="BJ273" s="122"/>
      <c r="BK273" s="122"/>
      <c r="BL273" s="122"/>
      <c r="BM273" s="122"/>
      <c r="BN273" s="122"/>
      <c r="BO273" s="122"/>
      <c r="BP273" s="122"/>
      <c r="BQ273" s="122"/>
      <c r="BR273" s="122"/>
      <c r="BS273" s="122"/>
      <c r="BT273" s="122"/>
      <c r="BU273" s="122"/>
      <c r="BV273" s="122"/>
      <c r="BW273" s="122"/>
      <c r="BX273" s="122"/>
      <c r="BY273" s="122"/>
      <c r="BZ273" s="122"/>
      <c r="CA273" s="122"/>
      <c r="CB273" s="122"/>
      <c r="CC273" s="122"/>
      <c r="CD273" s="122"/>
      <c r="CE273" s="122"/>
      <c r="CF273" s="122"/>
      <c r="CG273" s="122"/>
      <c r="CH273" s="122"/>
      <c r="CI273" s="122"/>
      <c r="CJ273" s="122"/>
      <c r="CK273" s="122"/>
      <c r="CL273" s="122"/>
      <c r="CM273" s="122"/>
      <c r="CN273" s="122"/>
      <c r="CO273" s="122"/>
      <c r="CP273" s="122"/>
      <c r="CQ273" s="122"/>
      <c r="CR273" s="122"/>
      <c r="CS273" s="122"/>
      <c r="CT273" s="122"/>
      <c r="CU273" s="122"/>
      <c r="CV273" s="122"/>
      <c r="CW273" s="122"/>
      <c r="CX273" s="122"/>
      <c r="CY273" s="122"/>
      <c r="CZ273" s="122"/>
      <c r="DA273" s="122"/>
      <c r="DB273" s="122"/>
      <c r="DC273" s="122"/>
      <c r="DD273" s="123"/>
    </row>
    <row r="274" spans="1:108" s="124" customFormat="1" ht="30.75" thickBot="1">
      <c r="A274" s="70" t="s">
        <v>401</v>
      </c>
      <c r="B274" s="151" t="s">
        <v>410</v>
      </c>
      <c r="C274" s="20"/>
      <c r="D274" s="20">
        <v>1</v>
      </c>
      <c r="E274" s="84">
        <f t="shared" si="10"/>
        <v>0</v>
      </c>
      <c r="F274" s="134">
        <v>7</v>
      </c>
      <c r="G274" s="126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2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122"/>
      <c r="AS274" s="122"/>
      <c r="AT274" s="122"/>
      <c r="AU274" s="122"/>
      <c r="AV274" s="122"/>
      <c r="AW274" s="122"/>
      <c r="AX274" s="122"/>
      <c r="AY274" s="122"/>
      <c r="AZ274" s="122"/>
      <c r="BA274" s="122"/>
      <c r="BB274" s="122"/>
      <c r="BC274" s="122"/>
      <c r="BD274" s="122"/>
      <c r="BE274" s="122"/>
      <c r="BF274" s="122"/>
      <c r="BG274" s="122"/>
      <c r="BH274" s="122"/>
      <c r="BI274" s="122"/>
      <c r="BJ274" s="122"/>
      <c r="BK274" s="122"/>
      <c r="BL274" s="122"/>
      <c r="BM274" s="122"/>
      <c r="BN274" s="122"/>
      <c r="BO274" s="122"/>
      <c r="BP274" s="122"/>
      <c r="BQ274" s="122"/>
      <c r="BR274" s="122"/>
      <c r="BS274" s="122"/>
      <c r="BT274" s="122"/>
      <c r="BU274" s="122"/>
      <c r="BV274" s="122"/>
      <c r="BW274" s="122"/>
      <c r="BX274" s="122"/>
      <c r="BY274" s="122"/>
      <c r="BZ274" s="122"/>
      <c r="CA274" s="122"/>
      <c r="CB274" s="122"/>
      <c r="CC274" s="122"/>
      <c r="CD274" s="122"/>
      <c r="CE274" s="122"/>
      <c r="CF274" s="122"/>
      <c r="CG274" s="122"/>
      <c r="CH274" s="122"/>
      <c r="CI274" s="122"/>
      <c r="CJ274" s="122"/>
      <c r="CK274" s="122"/>
      <c r="CL274" s="122"/>
      <c r="CM274" s="122"/>
      <c r="CN274" s="122"/>
      <c r="CO274" s="122"/>
      <c r="CP274" s="122"/>
      <c r="CQ274" s="122"/>
      <c r="CR274" s="122"/>
      <c r="CS274" s="122"/>
      <c r="CT274" s="122"/>
      <c r="CU274" s="122"/>
      <c r="CV274" s="122"/>
      <c r="CW274" s="122"/>
      <c r="CX274" s="122"/>
      <c r="CY274" s="122"/>
      <c r="CZ274" s="122"/>
      <c r="DA274" s="122"/>
      <c r="DB274" s="122"/>
      <c r="DC274" s="122"/>
      <c r="DD274" s="123"/>
    </row>
    <row r="275" spans="1:108" s="124" customFormat="1" ht="21" customHeight="1" thickBot="1">
      <c r="A275" s="70"/>
      <c r="B275" s="12" t="s">
        <v>44</v>
      </c>
      <c r="C275" s="47">
        <f>SUMPRODUCT(E266:E274,F266:F274)/F275</f>
        <v>0</v>
      </c>
      <c r="D275" s="20"/>
      <c r="E275" s="134"/>
      <c r="F275" s="134">
        <f>SUM(F266:F274)</f>
        <v>100</v>
      </c>
      <c r="G275" s="126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122"/>
      <c r="AS275" s="122"/>
      <c r="AT275" s="122"/>
      <c r="AU275" s="122"/>
      <c r="AV275" s="122"/>
      <c r="AW275" s="122"/>
      <c r="AX275" s="122"/>
      <c r="AY275" s="122"/>
      <c r="AZ275" s="122"/>
      <c r="BA275" s="122"/>
      <c r="BB275" s="122"/>
      <c r="BC275" s="122"/>
      <c r="BD275" s="122"/>
      <c r="BE275" s="122"/>
      <c r="BF275" s="122"/>
      <c r="BG275" s="122"/>
      <c r="BH275" s="122"/>
      <c r="BI275" s="122"/>
      <c r="BJ275" s="122"/>
      <c r="BK275" s="122"/>
      <c r="BL275" s="122"/>
      <c r="BM275" s="122"/>
      <c r="BN275" s="122"/>
      <c r="BO275" s="122"/>
      <c r="BP275" s="122"/>
      <c r="BQ275" s="122"/>
      <c r="BR275" s="122"/>
      <c r="BS275" s="122"/>
      <c r="BT275" s="122"/>
      <c r="BU275" s="122"/>
      <c r="BV275" s="122"/>
      <c r="BW275" s="122"/>
      <c r="BX275" s="122"/>
      <c r="BY275" s="122"/>
      <c r="BZ275" s="122"/>
      <c r="CA275" s="122"/>
      <c r="CB275" s="122"/>
      <c r="CC275" s="122"/>
      <c r="CD275" s="122"/>
      <c r="CE275" s="122"/>
      <c r="CF275" s="122"/>
      <c r="CG275" s="122"/>
      <c r="CH275" s="122"/>
      <c r="CI275" s="122"/>
      <c r="CJ275" s="122"/>
      <c r="CK275" s="122"/>
      <c r="CL275" s="122"/>
      <c r="CM275" s="122"/>
      <c r="CN275" s="122"/>
      <c r="CO275" s="122"/>
      <c r="CP275" s="122"/>
      <c r="CQ275" s="122"/>
      <c r="CR275" s="122"/>
      <c r="CS275" s="122"/>
      <c r="CT275" s="122"/>
      <c r="CU275" s="122"/>
      <c r="CV275" s="122"/>
      <c r="CW275" s="122"/>
      <c r="CX275" s="122"/>
      <c r="CY275" s="122"/>
      <c r="CZ275" s="122"/>
      <c r="DA275" s="122"/>
      <c r="DB275" s="122"/>
      <c r="DC275" s="122"/>
      <c r="DD275" s="123"/>
    </row>
    <row r="276" spans="1:108" s="124" customFormat="1" ht="16.5" thickBot="1">
      <c r="A276" s="70"/>
      <c r="B276" s="12"/>
      <c r="C276" s="17"/>
      <c r="D276" s="20"/>
      <c r="E276" s="20"/>
      <c r="F276" s="20"/>
      <c r="G276" s="126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2"/>
      <c r="AI276" s="122"/>
      <c r="AJ276" s="122"/>
      <c r="AK276" s="122"/>
      <c r="AL276" s="122"/>
      <c r="AM276" s="122"/>
      <c r="AN276" s="122"/>
      <c r="AO276" s="122"/>
      <c r="AP276" s="122"/>
      <c r="AQ276" s="122"/>
      <c r="AR276" s="122"/>
      <c r="AS276" s="122"/>
      <c r="AT276" s="122"/>
      <c r="AU276" s="122"/>
      <c r="AV276" s="122"/>
      <c r="AW276" s="122"/>
      <c r="AX276" s="122"/>
      <c r="AY276" s="122"/>
      <c r="AZ276" s="122"/>
      <c r="BA276" s="122"/>
      <c r="BB276" s="122"/>
      <c r="BC276" s="122"/>
      <c r="BD276" s="122"/>
      <c r="BE276" s="122"/>
      <c r="BF276" s="122"/>
      <c r="BG276" s="122"/>
      <c r="BH276" s="122"/>
      <c r="BI276" s="122"/>
      <c r="BJ276" s="122"/>
      <c r="BK276" s="122"/>
      <c r="BL276" s="122"/>
      <c r="BM276" s="122"/>
      <c r="BN276" s="122"/>
      <c r="BO276" s="122"/>
      <c r="BP276" s="122"/>
      <c r="BQ276" s="122"/>
      <c r="BR276" s="122"/>
      <c r="BS276" s="122"/>
      <c r="BT276" s="122"/>
      <c r="BU276" s="122"/>
      <c r="BV276" s="122"/>
      <c r="BW276" s="122"/>
      <c r="BX276" s="122"/>
      <c r="BY276" s="122"/>
      <c r="BZ276" s="122"/>
      <c r="CA276" s="122"/>
      <c r="CB276" s="122"/>
      <c r="CC276" s="122"/>
      <c r="CD276" s="122"/>
      <c r="CE276" s="122"/>
      <c r="CF276" s="122"/>
      <c r="CG276" s="122"/>
      <c r="CH276" s="122"/>
      <c r="CI276" s="122"/>
      <c r="CJ276" s="122"/>
      <c r="CK276" s="122"/>
      <c r="CL276" s="122"/>
      <c r="CM276" s="122"/>
      <c r="CN276" s="122"/>
      <c r="CO276" s="122"/>
      <c r="CP276" s="122"/>
      <c r="CQ276" s="122"/>
      <c r="CR276" s="122"/>
      <c r="CS276" s="122"/>
      <c r="CT276" s="122"/>
      <c r="CU276" s="122"/>
      <c r="CV276" s="122"/>
      <c r="CW276" s="122"/>
      <c r="CX276" s="122"/>
      <c r="CY276" s="122"/>
      <c r="CZ276" s="122"/>
      <c r="DA276" s="122"/>
      <c r="DB276" s="122"/>
      <c r="DC276" s="122"/>
      <c r="DD276" s="123"/>
    </row>
    <row r="277" spans="1:108" s="124" customFormat="1" ht="21" customHeight="1" thickBot="1">
      <c r="A277" s="66" t="s">
        <v>11</v>
      </c>
      <c r="B277" s="6" t="s">
        <v>411</v>
      </c>
      <c r="C277" s="7" t="s">
        <v>13</v>
      </c>
      <c r="D277" s="7"/>
      <c r="E277" s="7" t="s">
        <v>58</v>
      </c>
      <c r="F277" s="33" t="s">
        <v>87</v>
      </c>
      <c r="G277" s="126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122"/>
      <c r="AS277" s="122"/>
      <c r="AT277" s="122"/>
      <c r="AU277" s="122"/>
      <c r="AV277" s="122"/>
      <c r="AW277" s="122"/>
      <c r="AX277" s="122"/>
      <c r="AY277" s="122"/>
      <c r="AZ277" s="122"/>
      <c r="BA277" s="122"/>
      <c r="BB277" s="122"/>
      <c r="BC277" s="122"/>
      <c r="BD277" s="122"/>
      <c r="BE277" s="122"/>
      <c r="BF277" s="122"/>
      <c r="BG277" s="122"/>
      <c r="BH277" s="122"/>
      <c r="BI277" s="122"/>
      <c r="BJ277" s="122"/>
      <c r="BK277" s="122"/>
      <c r="BL277" s="122"/>
      <c r="BM277" s="122"/>
      <c r="BN277" s="122"/>
      <c r="BO277" s="122"/>
      <c r="BP277" s="122"/>
      <c r="BQ277" s="122"/>
      <c r="BR277" s="122"/>
      <c r="BS277" s="122"/>
      <c r="BT277" s="122"/>
      <c r="BU277" s="122"/>
      <c r="BV277" s="122"/>
      <c r="BW277" s="122"/>
      <c r="BX277" s="122"/>
      <c r="BY277" s="122"/>
      <c r="BZ277" s="122"/>
      <c r="CA277" s="122"/>
      <c r="CB277" s="122"/>
      <c r="CC277" s="122"/>
      <c r="CD277" s="122"/>
      <c r="CE277" s="122"/>
      <c r="CF277" s="122"/>
      <c r="CG277" s="122"/>
      <c r="CH277" s="122"/>
      <c r="CI277" s="122"/>
      <c r="CJ277" s="122"/>
      <c r="CK277" s="122"/>
      <c r="CL277" s="122"/>
      <c r="CM277" s="122"/>
      <c r="CN277" s="122"/>
      <c r="CO277" s="122"/>
      <c r="CP277" s="122"/>
      <c r="CQ277" s="122"/>
      <c r="CR277" s="122"/>
      <c r="CS277" s="122"/>
      <c r="CT277" s="122"/>
      <c r="CU277" s="122"/>
      <c r="CV277" s="122"/>
      <c r="CW277" s="122"/>
      <c r="CX277" s="122"/>
      <c r="CY277" s="122"/>
      <c r="CZ277" s="122"/>
      <c r="DA277" s="122"/>
      <c r="DB277" s="122"/>
      <c r="DC277" s="122"/>
      <c r="DD277" s="123"/>
    </row>
    <row r="278" spans="1:108" s="124" customFormat="1" ht="30.75" thickBot="1">
      <c r="A278" s="82" t="s">
        <v>417</v>
      </c>
      <c r="B278" s="151" t="s">
        <v>412</v>
      </c>
      <c r="C278" s="41"/>
      <c r="D278" s="63">
        <v>1</v>
      </c>
      <c r="E278" s="84">
        <f>IF(OR(D278=2,D278=3),0,IF(D278=4,0.2,IF(D278=5,0.5,IF(D278=6,1,0))))</f>
        <v>0</v>
      </c>
      <c r="F278" s="146">
        <v>20</v>
      </c>
      <c r="G278" s="126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2"/>
      <c r="AI278" s="122"/>
      <c r="AJ278" s="122"/>
      <c r="AK278" s="122"/>
      <c r="AL278" s="122"/>
      <c r="AM278" s="122"/>
      <c r="AN278" s="122"/>
      <c r="AO278" s="122"/>
      <c r="AP278" s="122"/>
      <c r="AQ278" s="122"/>
      <c r="AR278" s="122"/>
      <c r="AS278" s="122"/>
      <c r="AT278" s="122"/>
      <c r="AU278" s="122"/>
      <c r="AV278" s="122"/>
      <c r="AW278" s="122"/>
      <c r="AX278" s="122"/>
      <c r="AY278" s="122"/>
      <c r="AZ278" s="122"/>
      <c r="BA278" s="122"/>
      <c r="BB278" s="122"/>
      <c r="BC278" s="122"/>
      <c r="BD278" s="122"/>
      <c r="BE278" s="122"/>
      <c r="BF278" s="122"/>
      <c r="BG278" s="122"/>
      <c r="BH278" s="122"/>
      <c r="BI278" s="122"/>
      <c r="BJ278" s="122"/>
      <c r="BK278" s="122"/>
      <c r="BL278" s="122"/>
      <c r="BM278" s="122"/>
      <c r="BN278" s="122"/>
      <c r="BO278" s="122"/>
      <c r="BP278" s="122"/>
      <c r="BQ278" s="122"/>
      <c r="BR278" s="122"/>
      <c r="BS278" s="122"/>
      <c r="BT278" s="122"/>
      <c r="BU278" s="122"/>
      <c r="BV278" s="122"/>
      <c r="BW278" s="122"/>
      <c r="BX278" s="122"/>
      <c r="BY278" s="122"/>
      <c r="BZ278" s="122"/>
      <c r="CA278" s="122"/>
      <c r="CB278" s="122"/>
      <c r="CC278" s="122"/>
      <c r="CD278" s="122"/>
      <c r="CE278" s="122"/>
      <c r="CF278" s="122"/>
      <c r="CG278" s="122"/>
      <c r="CH278" s="122"/>
      <c r="CI278" s="122"/>
      <c r="CJ278" s="122"/>
      <c r="CK278" s="122"/>
      <c r="CL278" s="122"/>
      <c r="CM278" s="122"/>
      <c r="CN278" s="122"/>
      <c r="CO278" s="122"/>
      <c r="CP278" s="122"/>
      <c r="CQ278" s="122"/>
      <c r="CR278" s="122"/>
      <c r="CS278" s="122"/>
      <c r="CT278" s="122"/>
      <c r="CU278" s="122"/>
      <c r="CV278" s="122"/>
      <c r="CW278" s="122"/>
      <c r="CX278" s="122"/>
      <c r="CY278" s="122"/>
      <c r="CZ278" s="122"/>
      <c r="DA278" s="122"/>
      <c r="DB278" s="122"/>
      <c r="DC278" s="122"/>
      <c r="DD278" s="123"/>
    </row>
    <row r="279" spans="1:108" s="124" customFormat="1" ht="31.5" customHeight="1" thickBot="1">
      <c r="A279" s="82" t="s">
        <v>420</v>
      </c>
      <c r="B279" s="151" t="s">
        <v>413</v>
      </c>
      <c r="C279" s="41"/>
      <c r="D279" s="63">
        <v>1</v>
      </c>
      <c r="E279" s="84">
        <f>IF(OR(D279=2,D279=3),0,IF(D279=4,0.2,IF(D279=5,0.5,IF(D279=6,1,0))))</f>
        <v>0</v>
      </c>
      <c r="F279" s="146">
        <v>20</v>
      </c>
      <c r="G279" s="126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122"/>
      <c r="AS279" s="122"/>
      <c r="AT279" s="122"/>
      <c r="AU279" s="122"/>
      <c r="AV279" s="122"/>
      <c r="AW279" s="122"/>
      <c r="AX279" s="122"/>
      <c r="AY279" s="122"/>
      <c r="AZ279" s="122"/>
      <c r="BA279" s="122"/>
      <c r="BB279" s="122"/>
      <c r="BC279" s="122"/>
      <c r="BD279" s="122"/>
      <c r="BE279" s="122"/>
      <c r="BF279" s="122"/>
      <c r="BG279" s="122"/>
      <c r="BH279" s="122"/>
      <c r="BI279" s="122"/>
      <c r="BJ279" s="122"/>
      <c r="BK279" s="122"/>
      <c r="BL279" s="122"/>
      <c r="BM279" s="122"/>
      <c r="BN279" s="122"/>
      <c r="BO279" s="122"/>
      <c r="BP279" s="122"/>
      <c r="BQ279" s="122"/>
      <c r="BR279" s="122"/>
      <c r="BS279" s="122"/>
      <c r="BT279" s="122"/>
      <c r="BU279" s="122"/>
      <c r="BV279" s="122"/>
      <c r="BW279" s="122"/>
      <c r="BX279" s="122"/>
      <c r="BY279" s="122"/>
      <c r="BZ279" s="122"/>
      <c r="CA279" s="122"/>
      <c r="CB279" s="122"/>
      <c r="CC279" s="122"/>
      <c r="CD279" s="122"/>
      <c r="CE279" s="122"/>
      <c r="CF279" s="122"/>
      <c r="CG279" s="122"/>
      <c r="CH279" s="122"/>
      <c r="CI279" s="122"/>
      <c r="CJ279" s="122"/>
      <c r="CK279" s="122"/>
      <c r="CL279" s="122"/>
      <c r="CM279" s="122"/>
      <c r="CN279" s="122"/>
      <c r="CO279" s="122"/>
      <c r="CP279" s="122"/>
      <c r="CQ279" s="122"/>
      <c r="CR279" s="122"/>
      <c r="CS279" s="122"/>
      <c r="CT279" s="122"/>
      <c r="CU279" s="122"/>
      <c r="CV279" s="122"/>
      <c r="CW279" s="122"/>
      <c r="CX279" s="122"/>
      <c r="CY279" s="122"/>
      <c r="CZ279" s="122"/>
      <c r="DA279" s="122"/>
      <c r="DB279" s="122"/>
      <c r="DC279" s="122"/>
      <c r="DD279" s="123"/>
    </row>
    <row r="280" spans="1:108" s="124" customFormat="1" ht="45.75" thickBot="1">
      <c r="A280" s="82" t="s">
        <v>421</v>
      </c>
      <c r="B280" s="151" t="s">
        <v>414</v>
      </c>
      <c r="C280" s="41"/>
      <c r="D280" s="63">
        <v>1</v>
      </c>
      <c r="E280" s="84">
        <f>IF(OR(D280=2,D280=3),0,IF(D280=4,0.2,IF(D280=5,0.5,IF(D280=6,1,0))))</f>
        <v>0</v>
      </c>
      <c r="F280" s="146">
        <v>20</v>
      </c>
      <c r="G280" s="126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122"/>
      <c r="AS280" s="122"/>
      <c r="AT280" s="122"/>
      <c r="AU280" s="122"/>
      <c r="AV280" s="122"/>
      <c r="AW280" s="122"/>
      <c r="AX280" s="122"/>
      <c r="AY280" s="122"/>
      <c r="AZ280" s="122"/>
      <c r="BA280" s="122"/>
      <c r="BB280" s="122"/>
      <c r="BC280" s="122"/>
      <c r="BD280" s="122"/>
      <c r="BE280" s="122"/>
      <c r="BF280" s="122"/>
      <c r="BG280" s="122"/>
      <c r="BH280" s="122"/>
      <c r="BI280" s="122"/>
      <c r="BJ280" s="122"/>
      <c r="BK280" s="122"/>
      <c r="BL280" s="122"/>
      <c r="BM280" s="122"/>
      <c r="BN280" s="122"/>
      <c r="BO280" s="122"/>
      <c r="BP280" s="122"/>
      <c r="BQ280" s="122"/>
      <c r="BR280" s="122"/>
      <c r="BS280" s="122"/>
      <c r="BT280" s="122"/>
      <c r="BU280" s="122"/>
      <c r="BV280" s="122"/>
      <c r="BW280" s="122"/>
      <c r="BX280" s="122"/>
      <c r="BY280" s="122"/>
      <c r="BZ280" s="122"/>
      <c r="CA280" s="122"/>
      <c r="CB280" s="122"/>
      <c r="CC280" s="122"/>
      <c r="CD280" s="122"/>
      <c r="CE280" s="122"/>
      <c r="CF280" s="122"/>
      <c r="CG280" s="122"/>
      <c r="CH280" s="122"/>
      <c r="CI280" s="122"/>
      <c r="CJ280" s="122"/>
      <c r="CK280" s="122"/>
      <c r="CL280" s="122"/>
      <c r="CM280" s="122"/>
      <c r="CN280" s="122"/>
      <c r="CO280" s="122"/>
      <c r="CP280" s="122"/>
      <c r="CQ280" s="122"/>
      <c r="CR280" s="122"/>
      <c r="CS280" s="122"/>
      <c r="CT280" s="122"/>
      <c r="CU280" s="122"/>
      <c r="CV280" s="122"/>
      <c r="CW280" s="122"/>
      <c r="CX280" s="122"/>
      <c r="CY280" s="122"/>
      <c r="CZ280" s="122"/>
      <c r="DA280" s="122"/>
      <c r="DB280" s="122"/>
      <c r="DC280" s="122"/>
      <c r="DD280" s="123"/>
    </row>
    <row r="281" spans="1:108" s="124" customFormat="1" ht="45.75" thickBot="1">
      <c r="A281" s="82" t="s">
        <v>418</v>
      </c>
      <c r="B281" s="151" t="s">
        <v>415</v>
      </c>
      <c r="C281" s="41"/>
      <c r="D281" s="63">
        <v>1</v>
      </c>
      <c r="E281" s="84">
        <f>IF(OR(D281=2,D281=3),0,IF(D281=4,0.2,IF(D281=5,0.5,IF(D281=6,1,0))))</f>
        <v>0</v>
      </c>
      <c r="F281" s="146">
        <v>20</v>
      </c>
      <c r="G281" s="126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2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122"/>
      <c r="AS281" s="122"/>
      <c r="AT281" s="122"/>
      <c r="AU281" s="122"/>
      <c r="AV281" s="122"/>
      <c r="AW281" s="122"/>
      <c r="AX281" s="122"/>
      <c r="AY281" s="122"/>
      <c r="AZ281" s="122"/>
      <c r="BA281" s="122"/>
      <c r="BB281" s="122"/>
      <c r="BC281" s="122"/>
      <c r="BD281" s="122"/>
      <c r="BE281" s="122"/>
      <c r="BF281" s="122"/>
      <c r="BG281" s="122"/>
      <c r="BH281" s="122"/>
      <c r="BI281" s="122"/>
      <c r="BJ281" s="122"/>
      <c r="BK281" s="122"/>
      <c r="BL281" s="122"/>
      <c r="BM281" s="122"/>
      <c r="BN281" s="122"/>
      <c r="BO281" s="122"/>
      <c r="BP281" s="122"/>
      <c r="BQ281" s="122"/>
      <c r="BR281" s="122"/>
      <c r="BS281" s="122"/>
      <c r="BT281" s="122"/>
      <c r="BU281" s="122"/>
      <c r="BV281" s="122"/>
      <c r="BW281" s="122"/>
      <c r="BX281" s="122"/>
      <c r="BY281" s="122"/>
      <c r="BZ281" s="122"/>
      <c r="CA281" s="122"/>
      <c r="CB281" s="122"/>
      <c r="CC281" s="122"/>
      <c r="CD281" s="122"/>
      <c r="CE281" s="122"/>
      <c r="CF281" s="122"/>
      <c r="CG281" s="122"/>
      <c r="CH281" s="122"/>
      <c r="CI281" s="122"/>
      <c r="CJ281" s="122"/>
      <c r="CK281" s="122"/>
      <c r="CL281" s="122"/>
      <c r="CM281" s="122"/>
      <c r="CN281" s="122"/>
      <c r="CO281" s="122"/>
      <c r="CP281" s="122"/>
      <c r="CQ281" s="122"/>
      <c r="CR281" s="122"/>
      <c r="CS281" s="122"/>
      <c r="CT281" s="122"/>
      <c r="CU281" s="122"/>
      <c r="CV281" s="122"/>
      <c r="CW281" s="122"/>
      <c r="CX281" s="122"/>
      <c r="CY281" s="122"/>
      <c r="CZ281" s="122"/>
      <c r="DA281" s="122"/>
      <c r="DB281" s="122"/>
      <c r="DC281" s="122"/>
      <c r="DD281" s="123"/>
    </row>
    <row r="282" spans="1:108" s="124" customFormat="1" ht="30.75" thickBot="1">
      <c r="A282" s="82" t="s">
        <v>419</v>
      </c>
      <c r="B282" s="151" t="s">
        <v>416</v>
      </c>
      <c r="C282" s="41"/>
      <c r="D282" s="63">
        <v>1</v>
      </c>
      <c r="E282" s="84">
        <f>IF(OR(D282=2,D282=3),0,IF(D282=4,0.2,IF(D282=5,0.5,IF(D282=6,1,0))))</f>
        <v>0</v>
      </c>
      <c r="F282" s="146">
        <v>20</v>
      </c>
      <c r="G282" s="126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2"/>
      <c r="AI282" s="122"/>
      <c r="AJ282" s="122"/>
      <c r="AK282" s="122"/>
      <c r="AL282" s="122"/>
      <c r="AM282" s="122"/>
      <c r="AN282" s="122"/>
      <c r="AO282" s="122"/>
      <c r="AP282" s="122"/>
      <c r="AQ282" s="122"/>
      <c r="AR282" s="122"/>
      <c r="AS282" s="122"/>
      <c r="AT282" s="122"/>
      <c r="AU282" s="122"/>
      <c r="AV282" s="122"/>
      <c r="AW282" s="122"/>
      <c r="AX282" s="122"/>
      <c r="AY282" s="122"/>
      <c r="AZ282" s="122"/>
      <c r="BA282" s="122"/>
      <c r="BB282" s="122"/>
      <c r="BC282" s="122"/>
      <c r="BD282" s="122"/>
      <c r="BE282" s="122"/>
      <c r="BF282" s="122"/>
      <c r="BG282" s="122"/>
      <c r="BH282" s="122"/>
      <c r="BI282" s="122"/>
      <c r="BJ282" s="122"/>
      <c r="BK282" s="122"/>
      <c r="BL282" s="122"/>
      <c r="BM282" s="122"/>
      <c r="BN282" s="122"/>
      <c r="BO282" s="122"/>
      <c r="BP282" s="122"/>
      <c r="BQ282" s="122"/>
      <c r="BR282" s="122"/>
      <c r="BS282" s="122"/>
      <c r="BT282" s="122"/>
      <c r="BU282" s="122"/>
      <c r="BV282" s="122"/>
      <c r="BW282" s="122"/>
      <c r="BX282" s="122"/>
      <c r="BY282" s="122"/>
      <c r="BZ282" s="122"/>
      <c r="CA282" s="122"/>
      <c r="CB282" s="122"/>
      <c r="CC282" s="122"/>
      <c r="CD282" s="122"/>
      <c r="CE282" s="122"/>
      <c r="CF282" s="122"/>
      <c r="CG282" s="122"/>
      <c r="CH282" s="122"/>
      <c r="CI282" s="122"/>
      <c r="CJ282" s="122"/>
      <c r="CK282" s="122"/>
      <c r="CL282" s="122"/>
      <c r="CM282" s="122"/>
      <c r="CN282" s="122"/>
      <c r="CO282" s="122"/>
      <c r="CP282" s="122"/>
      <c r="CQ282" s="122"/>
      <c r="CR282" s="122"/>
      <c r="CS282" s="122"/>
      <c r="CT282" s="122"/>
      <c r="CU282" s="122"/>
      <c r="CV282" s="122"/>
      <c r="CW282" s="122"/>
      <c r="CX282" s="122"/>
      <c r="CY282" s="122"/>
      <c r="CZ282" s="122"/>
      <c r="DA282" s="122"/>
      <c r="DB282" s="122"/>
      <c r="DC282" s="122"/>
      <c r="DD282" s="123"/>
    </row>
    <row r="283" spans="1:108" s="124" customFormat="1" ht="19.5" customHeight="1" thickBot="1">
      <c r="A283" s="83"/>
      <c r="B283" s="12" t="s">
        <v>48</v>
      </c>
      <c r="C283" s="47">
        <f>SUMPRODUCT(E278:E282,F278:F282)/F283</f>
        <v>0</v>
      </c>
      <c r="D283" s="41"/>
      <c r="E283" s="145"/>
      <c r="F283" s="146">
        <f>SUM(F278:F282)</f>
        <v>100</v>
      </c>
      <c r="G283" s="126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2"/>
      <c r="AI283" s="122"/>
      <c r="AJ283" s="122"/>
      <c r="AK283" s="122"/>
      <c r="AL283" s="122"/>
      <c r="AM283" s="122"/>
      <c r="AN283" s="122"/>
      <c r="AO283" s="122"/>
      <c r="AP283" s="122"/>
      <c r="AQ283" s="122"/>
      <c r="AR283" s="122"/>
      <c r="AS283" s="122"/>
      <c r="AT283" s="122"/>
      <c r="AU283" s="122"/>
      <c r="AV283" s="122"/>
      <c r="AW283" s="122"/>
      <c r="AX283" s="122"/>
      <c r="AY283" s="122"/>
      <c r="AZ283" s="122"/>
      <c r="BA283" s="122"/>
      <c r="BB283" s="122"/>
      <c r="BC283" s="122"/>
      <c r="BD283" s="122"/>
      <c r="BE283" s="122"/>
      <c r="BF283" s="122"/>
      <c r="BG283" s="122"/>
      <c r="BH283" s="122"/>
      <c r="BI283" s="122"/>
      <c r="BJ283" s="122"/>
      <c r="BK283" s="122"/>
      <c r="BL283" s="122"/>
      <c r="BM283" s="122"/>
      <c r="BN283" s="122"/>
      <c r="BO283" s="122"/>
      <c r="BP283" s="122"/>
      <c r="BQ283" s="122"/>
      <c r="BR283" s="122"/>
      <c r="BS283" s="122"/>
      <c r="BT283" s="122"/>
      <c r="BU283" s="122"/>
      <c r="BV283" s="122"/>
      <c r="BW283" s="122"/>
      <c r="BX283" s="122"/>
      <c r="BY283" s="122"/>
      <c r="BZ283" s="122"/>
      <c r="CA283" s="122"/>
      <c r="CB283" s="122"/>
      <c r="CC283" s="122"/>
      <c r="CD283" s="122"/>
      <c r="CE283" s="122"/>
      <c r="CF283" s="122"/>
      <c r="CG283" s="122"/>
      <c r="CH283" s="122"/>
      <c r="CI283" s="122"/>
      <c r="CJ283" s="122"/>
      <c r="CK283" s="122"/>
      <c r="CL283" s="122"/>
      <c r="CM283" s="122"/>
      <c r="CN283" s="122"/>
      <c r="CO283" s="122"/>
      <c r="CP283" s="122"/>
      <c r="CQ283" s="122"/>
      <c r="CR283" s="122"/>
      <c r="CS283" s="122"/>
      <c r="CT283" s="122"/>
      <c r="CU283" s="122"/>
      <c r="CV283" s="122"/>
      <c r="CW283" s="122"/>
      <c r="CX283" s="122"/>
      <c r="CY283" s="122"/>
      <c r="CZ283" s="122"/>
      <c r="DA283" s="122"/>
      <c r="DB283" s="122"/>
      <c r="DC283" s="122"/>
      <c r="DD283" s="123"/>
    </row>
    <row r="284" spans="1:108" s="124" customFormat="1" ht="15" thickBot="1">
      <c r="A284" s="83"/>
      <c r="B284" s="42"/>
      <c r="C284" s="41"/>
      <c r="D284" s="41"/>
      <c r="E284" s="41"/>
      <c r="F284" s="41"/>
      <c r="G284" s="126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2"/>
      <c r="AI284" s="122"/>
      <c r="AJ284" s="122"/>
      <c r="AK284" s="122"/>
      <c r="AL284" s="122"/>
      <c r="AM284" s="122"/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22"/>
      <c r="AZ284" s="122"/>
      <c r="BA284" s="122"/>
      <c r="BB284" s="122"/>
      <c r="BC284" s="122"/>
      <c r="BD284" s="122"/>
      <c r="BE284" s="122"/>
      <c r="BF284" s="122"/>
      <c r="BG284" s="122"/>
      <c r="BH284" s="122"/>
      <c r="BI284" s="122"/>
      <c r="BJ284" s="122"/>
      <c r="BK284" s="122"/>
      <c r="BL284" s="122"/>
      <c r="BM284" s="122"/>
      <c r="BN284" s="122"/>
      <c r="BO284" s="122"/>
      <c r="BP284" s="122"/>
      <c r="BQ284" s="122"/>
      <c r="BR284" s="122"/>
      <c r="BS284" s="122"/>
      <c r="BT284" s="122"/>
      <c r="BU284" s="122"/>
      <c r="BV284" s="122"/>
      <c r="BW284" s="122"/>
      <c r="BX284" s="122"/>
      <c r="BY284" s="122"/>
      <c r="BZ284" s="122"/>
      <c r="CA284" s="122"/>
      <c r="CB284" s="122"/>
      <c r="CC284" s="122"/>
      <c r="CD284" s="122"/>
      <c r="CE284" s="122"/>
      <c r="CF284" s="122"/>
      <c r="CG284" s="122"/>
      <c r="CH284" s="122"/>
      <c r="CI284" s="122"/>
      <c r="CJ284" s="122"/>
      <c r="CK284" s="122"/>
      <c r="CL284" s="122"/>
      <c r="CM284" s="122"/>
      <c r="CN284" s="122"/>
      <c r="CO284" s="122"/>
      <c r="CP284" s="122"/>
      <c r="CQ284" s="122"/>
      <c r="CR284" s="122"/>
      <c r="CS284" s="122"/>
      <c r="CT284" s="122"/>
      <c r="CU284" s="122"/>
      <c r="CV284" s="122"/>
      <c r="CW284" s="122"/>
      <c r="CX284" s="122"/>
      <c r="CY284" s="122"/>
      <c r="CZ284" s="122"/>
      <c r="DA284" s="122"/>
      <c r="DB284" s="122"/>
      <c r="DC284" s="122"/>
      <c r="DD284" s="123"/>
    </row>
    <row r="285" spans="1:108" s="124" customFormat="1" ht="18" customHeight="1" thickBot="1">
      <c r="A285" s="66" t="s">
        <v>12</v>
      </c>
      <c r="B285" s="6" t="s">
        <v>422</v>
      </c>
      <c r="C285" s="7" t="s">
        <v>13</v>
      </c>
      <c r="D285" s="7"/>
      <c r="E285" s="7" t="s">
        <v>58</v>
      </c>
      <c r="F285" s="33" t="s">
        <v>87</v>
      </c>
      <c r="G285" s="126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122"/>
      <c r="AS285" s="122"/>
      <c r="AT285" s="122"/>
      <c r="AU285" s="122"/>
      <c r="AV285" s="122"/>
      <c r="AW285" s="122"/>
      <c r="AX285" s="122"/>
      <c r="AY285" s="122"/>
      <c r="AZ285" s="122"/>
      <c r="BA285" s="122"/>
      <c r="BB285" s="122"/>
      <c r="BC285" s="122"/>
      <c r="BD285" s="122"/>
      <c r="BE285" s="122"/>
      <c r="BF285" s="122"/>
      <c r="BG285" s="122"/>
      <c r="BH285" s="122"/>
      <c r="BI285" s="122"/>
      <c r="BJ285" s="122"/>
      <c r="BK285" s="122"/>
      <c r="BL285" s="122"/>
      <c r="BM285" s="122"/>
      <c r="BN285" s="122"/>
      <c r="BO285" s="122"/>
      <c r="BP285" s="122"/>
      <c r="BQ285" s="122"/>
      <c r="BR285" s="122"/>
      <c r="BS285" s="122"/>
      <c r="BT285" s="122"/>
      <c r="BU285" s="122"/>
      <c r="BV285" s="122"/>
      <c r="BW285" s="122"/>
      <c r="BX285" s="122"/>
      <c r="BY285" s="122"/>
      <c r="BZ285" s="122"/>
      <c r="CA285" s="122"/>
      <c r="CB285" s="122"/>
      <c r="CC285" s="122"/>
      <c r="CD285" s="122"/>
      <c r="CE285" s="122"/>
      <c r="CF285" s="122"/>
      <c r="CG285" s="122"/>
      <c r="CH285" s="122"/>
      <c r="CI285" s="122"/>
      <c r="CJ285" s="122"/>
      <c r="CK285" s="122"/>
      <c r="CL285" s="122"/>
      <c r="CM285" s="122"/>
      <c r="CN285" s="122"/>
      <c r="CO285" s="122"/>
      <c r="CP285" s="122"/>
      <c r="CQ285" s="122"/>
      <c r="CR285" s="122"/>
      <c r="CS285" s="122"/>
      <c r="CT285" s="122"/>
      <c r="CU285" s="122"/>
      <c r="CV285" s="122"/>
      <c r="CW285" s="122"/>
      <c r="CX285" s="122"/>
      <c r="CY285" s="122"/>
      <c r="CZ285" s="122"/>
      <c r="DA285" s="122"/>
      <c r="DB285" s="122"/>
      <c r="DC285" s="122"/>
      <c r="DD285" s="123"/>
    </row>
    <row r="286" spans="1:108" s="124" customFormat="1" ht="32.25" customHeight="1" thickBot="1">
      <c r="A286" s="82" t="s">
        <v>423</v>
      </c>
      <c r="B286" s="151" t="s">
        <v>428</v>
      </c>
      <c r="C286" s="41"/>
      <c r="D286" s="63">
        <v>1</v>
      </c>
      <c r="E286" s="84">
        <f>IF(OR(D286=2,D286=3),0,IF(D286=4,0.2,IF(D286=5,0.5,IF(D286=6,1,0))))</f>
        <v>0</v>
      </c>
      <c r="F286" s="146">
        <v>22</v>
      </c>
      <c r="G286" s="126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122"/>
      <c r="AS286" s="122"/>
      <c r="AT286" s="122"/>
      <c r="AU286" s="122"/>
      <c r="AV286" s="122"/>
      <c r="AW286" s="122"/>
      <c r="AX286" s="122"/>
      <c r="AY286" s="122"/>
      <c r="AZ286" s="122"/>
      <c r="BA286" s="122"/>
      <c r="BB286" s="122"/>
      <c r="BC286" s="122"/>
      <c r="BD286" s="122"/>
      <c r="BE286" s="122"/>
      <c r="BF286" s="122"/>
      <c r="BG286" s="122"/>
      <c r="BH286" s="122"/>
      <c r="BI286" s="122"/>
      <c r="BJ286" s="122"/>
      <c r="BK286" s="122"/>
      <c r="BL286" s="122"/>
      <c r="BM286" s="122"/>
      <c r="BN286" s="122"/>
      <c r="BO286" s="122"/>
      <c r="BP286" s="122"/>
      <c r="BQ286" s="122"/>
      <c r="BR286" s="122"/>
      <c r="BS286" s="122"/>
      <c r="BT286" s="122"/>
      <c r="BU286" s="122"/>
      <c r="BV286" s="122"/>
      <c r="BW286" s="122"/>
      <c r="BX286" s="122"/>
      <c r="BY286" s="122"/>
      <c r="BZ286" s="122"/>
      <c r="CA286" s="122"/>
      <c r="CB286" s="122"/>
      <c r="CC286" s="122"/>
      <c r="CD286" s="122"/>
      <c r="CE286" s="122"/>
      <c r="CF286" s="122"/>
      <c r="CG286" s="122"/>
      <c r="CH286" s="122"/>
      <c r="CI286" s="122"/>
      <c r="CJ286" s="122"/>
      <c r="CK286" s="122"/>
      <c r="CL286" s="122"/>
      <c r="CM286" s="122"/>
      <c r="CN286" s="122"/>
      <c r="CO286" s="122"/>
      <c r="CP286" s="122"/>
      <c r="CQ286" s="122"/>
      <c r="CR286" s="122"/>
      <c r="CS286" s="122"/>
      <c r="CT286" s="122"/>
      <c r="CU286" s="122"/>
      <c r="CV286" s="122"/>
      <c r="CW286" s="122"/>
      <c r="CX286" s="122"/>
      <c r="CY286" s="122"/>
      <c r="CZ286" s="122"/>
      <c r="DA286" s="122"/>
      <c r="DB286" s="122"/>
      <c r="DC286" s="122"/>
      <c r="DD286" s="123"/>
    </row>
    <row r="287" spans="1:108" s="124" customFormat="1" ht="32.25" customHeight="1" thickBot="1">
      <c r="A287" s="82" t="s">
        <v>424</v>
      </c>
      <c r="B287" s="151" t="s">
        <v>429</v>
      </c>
      <c r="C287" s="41"/>
      <c r="D287" s="63">
        <v>1</v>
      </c>
      <c r="E287" s="84">
        <f>IF(OR(D287=2,D287=3),0,IF(D287=4,0.2,IF(D287=5,0.5,IF(D287=6,1,0))))</f>
        <v>0</v>
      </c>
      <c r="F287" s="146">
        <v>20</v>
      </c>
      <c r="G287" s="126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7"/>
      <c r="AH287" s="122"/>
      <c r="AI287" s="122"/>
      <c r="AJ287" s="122"/>
      <c r="AK287" s="122"/>
      <c r="AL287" s="122"/>
      <c r="AM287" s="122"/>
      <c r="AN287" s="122"/>
      <c r="AO287" s="122"/>
      <c r="AP287" s="122"/>
      <c r="AQ287" s="122"/>
      <c r="AR287" s="122"/>
      <c r="AS287" s="122"/>
      <c r="AT287" s="122"/>
      <c r="AU287" s="122"/>
      <c r="AV287" s="122"/>
      <c r="AW287" s="122"/>
      <c r="AX287" s="122"/>
      <c r="AY287" s="122"/>
      <c r="AZ287" s="122"/>
      <c r="BA287" s="122"/>
      <c r="BB287" s="122"/>
      <c r="BC287" s="122"/>
      <c r="BD287" s="122"/>
      <c r="BE287" s="122"/>
      <c r="BF287" s="122"/>
      <c r="BG287" s="122"/>
      <c r="BH287" s="122"/>
      <c r="BI287" s="122"/>
      <c r="BJ287" s="122"/>
      <c r="BK287" s="122"/>
      <c r="BL287" s="122"/>
      <c r="BM287" s="122"/>
      <c r="BN287" s="122"/>
      <c r="BO287" s="122"/>
      <c r="BP287" s="122"/>
      <c r="BQ287" s="122"/>
      <c r="BR287" s="122"/>
      <c r="BS287" s="122"/>
      <c r="BT287" s="122"/>
      <c r="BU287" s="122"/>
      <c r="BV287" s="122"/>
      <c r="BW287" s="122"/>
      <c r="BX287" s="122"/>
      <c r="BY287" s="122"/>
      <c r="BZ287" s="122"/>
      <c r="CA287" s="122"/>
      <c r="CB287" s="122"/>
      <c r="CC287" s="122"/>
      <c r="CD287" s="122"/>
      <c r="CE287" s="122"/>
      <c r="CF287" s="122"/>
      <c r="CG287" s="122"/>
      <c r="CH287" s="122"/>
      <c r="CI287" s="122"/>
      <c r="CJ287" s="122"/>
      <c r="CK287" s="122"/>
      <c r="CL287" s="122"/>
      <c r="CM287" s="122"/>
      <c r="CN287" s="122"/>
      <c r="CO287" s="122"/>
      <c r="CP287" s="122"/>
      <c r="CQ287" s="122"/>
      <c r="CR287" s="122"/>
      <c r="CS287" s="122"/>
      <c r="CT287" s="122"/>
      <c r="CU287" s="122"/>
      <c r="CV287" s="122"/>
      <c r="CW287" s="122"/>
      <c r="CX287" s="122"/>
      <c r="CY287" s="122"/>
      <c r="CZ287" s="122"/>
      <c r="DA287" s="122"/>
      <c r="DB287" s="122"/>
      <c r="DC287" s="122"/>
      <c r="DD287" s="123"/>
    </row>
    <row r="288" spans="1:108" s="124" customFormat="1" ht="45.75" thickBot="1">
      <c r="A288" s="82" t="s">
        <v>425</v>
      </c>
      <c r="B288" s="151" t="s">
        <v>430</v>
      </c>
      <c r="C288" s="41"/>
      <c r="D288" s="63">
        <v>1</v>
      </c>
      <c r="E288" s="84">
        <f>IF(OR(D288=2,D288=3),0,IF(D288=4,0.2,IF(D288=5,0.5,IF(D288=6,1,0))))</f>
        <v>0</v>
      </c>
      <c r="F288" s="146">
        <v>19</v>
      </c>
      <c r="G288" s="126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2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122"/>
      <c r="AS288" s="122"/>
      <c r="AT288" s="122"/>
      <c r="AU288" s="122"/>
      <c r="AV288" s="122"/>
      <c r="AW288" s="122"/>
      <c r="AX288" s="122"/>
      <c r="AY288" s="122"/>
      <c r="AZ288" s="122"/>
      <c r="BA288" s="122"/>
      <c r="BB288" s="122"/>
      <c r="BC288" s="122"/>
      <c r="BD288" s="122"/>
      <c r="BE288" s="122"/>
      <c r="BF288" s="122"/>
      <c r="BG288" s="122"/>
      <c r="BH288" s="122"/>
      <c r="BI288" s="122"/>
      <c r="BJ288" s="122"/>
      <c r="BK288" s="122"/>
      <c r="BL288" s="122"/>
      <c r="BM288" s="122"/>
      <c r="BN288" s="122"/>
      <c r="BO288" s="122"/>
      <c r="BP288" s="122"/>
      <c r="BQ288" s="122"/>
      <c r="BR288" s="122"/>
      <c r="BS288" s="122"/>
      <c r="BT288" s="122"/>
      <c r="BU288" s="122"/>
      <c r="BV288" s="122"/>
      <c r="BW288" s="122"/>
      <c r="BX288" s="122"/>
      <c r="BY288" s="122"/>
      <c r="BZ288" s="122"/>
      <c r="CA288" s="122"/>
      <c r="CB288" s="122"/>
      <c r="CC288" s="122"/>
      <c r="CD288" s="122"/>
      <c r="CE288" s="122"/>
      <c r="CF288" s="122"/>
      <c r="CG288" s="122"/>
      <c r="CH288" s="122"/>
      <c r="CI288" s="122"/>
      <c r="CJ288" s="122"/>
      <c r="CK288" s="122"/>
      <c r="CL288" s="122"/>
      <c r="CM288" s="122"/>
      <c r="CN288" s="122"/>
      <c r="CO288" s="122"/>
      <c r="CP288" s="122"/>
      <c r="CQ288" s="122"/>
      <c r="CR288" s="122"/>
      <c r="CS288" s="122"/>
      <c r="CT288" s="122"/>
      <c r="CU288" s="122"/>
      <c r="CV288" s="122"/>
      <c r="CW288" s="122"/>
      <c r="CX288" s="122"/>
      <c r="CY288" s="122"/>
      <c r="CZ288" s="122"/>
      <c r="DA288" s="122"/>
      <c r="DB288" s="122"/>
      <c r="DC288" s="122"/>
      <c r="DD288" s="123"/>
    </row>
    <row r="289" spans="1:108" s="124" customFormat="1" ht="30.75" thickBot="1">
      <c r="A289" s="82" t="s">
        <v>426</v>
      </c>
      <c r="B289" s="151" t="s">
        <v>431</v>
      </c>
      <c r="C289" s="41"/>
      <c r="D289" s="63">
        <v>1</v>
      </c>
      <c r="E289" s="84">
        <f>IF(OR(D289=2,D289=3),0,IF(D289=4,0.2,IF(D289=5,0.5,IF(D289=6,1,0))))</f>
        <v>0</v>
      </c>
      <c r="F289" s="146">
        <v>21</v>
      </c>
      <c r="G289" s="126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7"/>
      <c r="AF289" s="127"/>
      <c r="AG289" s="127"/>
      <c r="AH289" s="122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122"/>
      <c r="AS289" s="122"/>
      <c r="AT289" s="122"/>
      <c r="AU289" s="122"/>
      <c r="AV289" s="122"/>
      <c r="AW289" s="122"/>
      <c r="AX289" s="122"/>
      <c r="AY289" s="122"/>
      <c r="AZ289" s="122"/>
      <c r="BA289" s="122"/>
      <c r="BB289" s="122"/>
      <c r="BC289" s="122"/>
      <c r="BD289" s="122"/>
      <c r="BE289" s="122"/>
      <c r="BF289" s="122"/>
      <c r="BG289" s="122"/>
      <c r="BH289" s="122"/>
      <c r="BI289" s="122"/>
      <c r="BJ289" s="122"/>
      <c r="BK289" s="122"/>
      <c r="BL289" s="122"/>
      <c r="BM289" s="122"/>
      <c r="BN289" s="122"/>
      <c r="BO289" s="122"/>
      <c r="BP289" s="122"/>
      <c r="BQ289" s="122"/>
      <c r="BR289" s="122"/>
      <c r="BS289" s="122"/>
      <c r="BT289" s="122"/>
      <c r="BU289" s="122"/>
      <c r="BV289" s="122"/>
      <c r="BW289" s="122"/>
      <c r="BX289" s="122"/>
      <c r="BY289" s="122"/>
      <c r="BZ289" s="122"/>
      <c r="CA289" s="122"/>
      <c r="CB289" s="122"/>
      <c r="CC289" s="122"/>
      <c r="CD289" s="122"/>
      <c r="CE289" s="122"/>
      <c r="CF289" s="122"/>
      <c r="CG289" s="122"/>
      <c r="CH289" s="122"/>
      <c r="CI289" s="122"/>
      <c r="CJ289" s="122"/>
      <c r="CK289" s="122"/>
      <c r="CL289" s="122"/>
      <c r="CM289" s="122"/>
      <c r="CN289" s="122"/>
      <c r="CO289" s="122"/>
      <c r="CP289" s="122"/>
      <c r="CQ289" s="122"/>
      <c r="CR289" s="122"/>
      <c r="CS289" s="122"/>
      <c r="CT289" s="122"/>
      <c r="CU289" s="122"/>
      <c r="CV289" s="122"/>
      <c r="CW289" s="122"/>
      <c r="CX289" s="122"/>
      <c r="CY289" s="122"/>
      <c r="CZ289" s="122"/>
      <c r="DA289" s="122"/>
      <c r="DB289" s="122"/>
      <c r="DC289" s="122"/>
      <c r="DD289" s="123"/>
    </row>
    <row r="290" spans="1:108" s="124" customFormat="1" ht="30.75" thickBot="1">
      <c r="A290" s="82" t="s">
        <v>427</v>
      </c>
      <c r="B290" s="151" t="s">
        <v>432</v>
      </c>
      <c r="C290" s="41"/>
      <c r="D290" s="63">
        <v>1</v>
      </c>
      <c r="E290" s="84">
        <f>IF(OR(D290=2,D290=3),0,IF(D290=4,0.2,IF(D290=5,0.5,IF(D290=6,1,0))))</f>
        <v>0</v>
      </c>
      <c r="F290" s="146">
        <v>18</v>
      </c>
      <c r="G290" s="126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27"/>
      <c r="AF290" s="127"/>
      <c r="AG290" s="127"/>
      <c r="AH290" s="122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122"/>
      <c r="AS290" s="122"/>
      <c r="AT290" s="122"/>
      <c r="AU290" s="122"/>
      <c r="AV290" s="122"/>
      <c r="AW290" s="122"/>
      <c r="AX290" s="122"/>
      <c r="AY290" s="122"/>
      <c r="AZ290" s="122"/>
      <c r="BA290" s="122"/>
      <c r="BB290" s="122"/>
      <c r="BC290" s="122"/>
      <c r="BD290" s="122"/>
      <c r="BE290" s="122"/>
      <c r="BF290" s="122"/>
      <c r="BG290" s="122"/>
      <c r="BH290" s="122"/>
      <c r="BI290" s="122"/>
      <c r="BJ290" s="122"/>
      <c r="BK290" s="122"/>
      <c r="BL290" s="122"/>
      <c r="BM290" s="122"/>
      <c r="BN290" s="122"/>
      <c r="BO290" s="122"/>
      <c r="BP290" s="122"/>
      <c r="BQ290" s="122"/>
      <c r="BR290" s="122"/>
      <c r="BS290" s="122"/>
      <c r="BT290" s="122"/>
      <c r="BU290" s="122"/>
      <c r="BV290" s="122"/>
      <c r="BW290" s="122"/>
      <c r="BX290" s="122"/>
      <c r="BY290" s="122"/>
      <c r="BZ290" s="122"/>
      <c r="CA290" s="122"/>
      <c r="CB290" s="122"/>
      <c r="CC290" s="122"/>
      <c r="CD290" s="122"/>
      <c r="CE290" s="122"/>
      <c r="CF290" s="122"/>
      <c r="CG290" s="122"/>
      <c r="CH290" s="122"/>
      <c r="CI290" s="122"/>
      <c r="CJ290" s="122"/>
      <c r="CK290" s="122"/>
      <c r="CL290" s="122"/>
      <c r="CM290" s="122"/>
      <c r="CN290" s="122"/>
      <c r="CO290" s="122"/>
      <c r="CP290" s="122"/>
      <c r="CQ290" s="122"/>
      <c r="CR290" s="122"/>
      <c r="CS290" s="122"/>
      <c r="CT290" s="122"/>
      <c r="CU290" s="122"/>
      <c r="CV290" s="122"/>
      <c r="CW290" s="122"/>
      <c r="CX290" s="122"/>
      <c r="CY290" s="122"/>
      <c r="CZ290" s="122"/>
      <c r="DA290" s="122"/>
      <c r="DB290" s="122"/>
      <c r="DC290" s="122"/>
      <c r="DD290" s="123"/>
    </row>
    <row r="291" spans="1:108" s="124" customFormat="1" ht="16.5" thickBot="1">
      <c r="A291" s="83"/>
      <c r="B291" s="12" t="s">
        <v>49</v>
      </c>
      <c r="C291" s="47">
        <f>SUMPRODUCT(E286:E290,F286:F290)/F291</f>
        <v>0</v>
      </c>
      <c r="D291" s="41"/>
      <c r="E291" s="145"/>
      <c r="F291" s="146">
        <f>SUM(F286:F290)</f>
        <v>100</v>
      </c>
      <c r="G291" s="126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  <c r="BG291" s="122"/>
      <c r="BH291" s="122"/>
      <c r="BI291" s="122"/>
      <c r="BJ291" s="122"/>
      <c r="BK291" s="122"/>
      <c r="BL291" s="122"/>
      <c r="BM291" s="122"/>
      <c r="BN291" s="122"/>
      <c r="BO291" s="122"/>
      <c r="BP291" s="122"/>
      <c r="BQ291" s="122"/>
      <c r="BR291" s="122"/>
      <c r="BS291" s="122"/>
      <c r="BT291" s="122"/>
      <c r="BU291" s="122"/>
      <c r="BV291" s="122"/>
      <c r="BW291" s="122"/>
      <c r="BX291" s="122"/>
      <c r="BY291" s="122"/>
      <c r="BZ291" s="122"/>
      <c r="CA291" s="122"/>
      <c r="CB291" s="122"/>
      <c r="CC291" s="122"/>
      <c r="CD291" s="122"/>
      <c r="CE291" s="122"/>
      <c r="CF291" s="122"/>
      <c r="CG291" s="122"/>
      <c r="CH291" s="122"/>
      <c r="CI291" s="122"/>
      <c r="CJ291" s="122"/>
      <c r="CK291" s="122"/>
      <c r="CL291" s="122"/>
      <c r="CM291" s="122"/>
      <c r="CN291" s="122"/>
      <c r="CO291" s="122"/>
      <c r="CP291" s="122"/>
      <c r="CQ291" s="122"/>
      <c r="CR291" s="122"/>
      <c r="CS291" s="122"/>
      <c r="CT291" s="122"/>
      <c r="CU291" s="122"/>
      <c r="CV291" s="122"/>
      <c r="CW291" s="122"/>
      <c r="CX291" s="122"/>
      <c r="CY291" s="122"/>
      <c r="CZ291" s="122"/>
      <c r="DA291" s="122"/>
      <c r="DB291" s="122"/>
      <c r="DC291" s="122"/>
      <c r="DD291" s="123"/>
    </row>
    <row r="292" spans="1:108" s="124" customFormat="1" ht="24" customHeight="1" thickBot="1">
      <c r="A292" s="79"/>
      <c r="B292" s="36"/>
      <c r="C292" s="1"/>
      <c r="D292" s="1"/>
      <c r="E292" s="1"/>
      <c r="F292" s="93"/>
      <c r="G292" s="126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27"/>
      <c r="AF292" s="127"/>
      <c r="AG292" s="127"/>
      <c r="AH292" s="122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122"/>
      <c r="AS292" s="122"/>
      <c r="AT292" s="122"/>
      <c r="AU292" s="122"/>
      <c r="AV292" s="122"/>
      <c r="AW292" s="122"/>
      <c r="AX292" s="122"/>
      <c r="AY292" s="122"/>
      <c r="AZ292" s="122"/>
      <c r="BA292" s="122"/>
      <c r="BB292" s="122"/>
      <c r="BC292" s="122"/>
      <c r="BD292" s="122"/>
      <c r="BE292" s="122"/>
      <c r="BF292" s="122"/>
      <c r="BG292" s="122"/>
      <c r="BH292" s="122"/>
      <c r="BI292" s="122"/>
      <c r="BJ292" s="122"/>
      <c r="BK292" s="122"/>
      <c r="BL292" s="122"/>
      <c r="BM292" s="122"/>
      <c r="BN292" s="122"/>
      <c r="BO292" s="122"/>
      <c r="BP292" s="122"/>
      <c r="BQ292" s="122"/>
      <c r="BR292" s="122"/>
      <c r="BS292" s="122"/>
      <c r="BT292" s="122"/>
      <c r="BU292" s="122"/>
      <c r="BV292" s="122"/>
      <c r="BW292" s="122"/>
      <c r="BX292" s="122"/>
      <c r="BY292" s="122"/>
      <c r="BZ292" s="122"/>
      <c r="CA292" s="122"/>
      <c r="CB292" s="122"/>
      <c r="CC292" s="122"/>
      <c r="CD292" s="122"/>
      <c r="CE292" s="122"/>
      <c r="CF292" s="122"/>
      <c r="CG292" s="122"/>
      <c r="CH292" s="122"/>
      <c r="CI292" s="122"/>
      <c r="CJ292" s="122"/>
      <c r="CK292" s="122"/>
      <c r="CL292" s="122"/>
      <c r="CM292" s="122"/>
      <c r="CN292" s="122"/>
      <c r="CO292" s="122"/>
      <c r="CP292" s="122"/>
      <c r="CQ292" s="122"/>
      <c r="CR292" s="122"/>
      <c r="CS292" s="122"/>
      <c r="CT292" s="122"/>
      <c r="CU292" s="122"/>
      <c r="CV292" s="122"/>
      <c r="CW292" s="122"/>
      <c r="CX292" s="122"/>
      <c r="CY292" s="122"/>
      <c r="CZ292" s="122"/>
      <c r="DA292" s="122"/>
      <c r="DB292" s="122"/>
      <c r="DC292" s="122"/>
      <c r="DD292" s="123"/>
    </row>
    <row r="293" spans="1:108" s="124" customFormat="1" ht="24" customHeight="1" thickBot="1">
      <c r="A293" s="79"/>
      <c r="B293" s="186" t="s">
        <v>67</v>
      </c>
      <c r="C293" s="187"/>
      <c r="D293" s="187"/>
      <c r="E293" s="202"/>
      <c r="F293" s="94"/>
      <c r="G293" s="126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7"/>
      <c r="AH293" s="122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122"/>
      <c r="AS293" s="122"/>
      <c r="AT293" s="122"/>
      <c r="AU293" s="122"/>
      <c r="AV293" s="122"/>
      <c r="AW293" s="122"/>
      <c r="AX293" s="122"/>
      <c r="AY293" s="122"/>
      <c r="AZ293" s="122"/>
      <c r="BA293" s="122"/>
      <c r="BB293" s="122"/>
      <c r="BC293" s="122"/>
      <c r="BD293" s="122"/>
      <c r="BE293" s="122"/>
      <c r="BF293" s="122"/>
      <c r="BG293" s="122"/>
      <c r="BH293" s="122"/>
      <c r="BI293" s="122"/>
      <c r="BJ293" s="122"/>
      <c r="BK293" s="122"/>
      <c r="BL293" s="122"/>
      <c r="BM293" s="122"/>
      <c r="BN293" s="122"/>
      <c r="BO293" s="122"/>
      <c r="BP293" s="122"/>
      <c r="BQ293" s="122"/>
      <c r="BR293" s="122"/>
      <c r="BS293" s="122"/>
      <c r="BT293" s="122"/>
      <c r="BU293" s="122"/>
      <c r="BV293" s="122"/>
      <c r="BW293" s="122"/>
      <c r="BX293" s="122"/>
      <c r="BY293" s="122"/>
      <c r="BZ293" s="122"/>
      <c r="CA293" s="122"/>
      <c r="CB293" s="122"/>
      <c r="CC293" s="122"/>
      <c r="CD293" s="122"/>
      <c r="CE293" s="122"/>
      <c r="CF293" s="122"/>
      <c r="CG293" s="122"/>
      <c r="CH293" s="122"/>
      <c r="CI293" s="122"/>
      <c r="CJ293" s="122"/>
      <c r="CK293" s="122"/>
      <c r="CL293" s="122"/>
      <c r="CM293" s="122"/>
      <c r="CN293" s="122"/>
      <c r="CO293" s="122"/>
      <c r="CP293" s="122"/>
      <c r="CQ293" s="122"/>
      <c r="CR293" s="122"/>
      <c r="CS293" s="122"/>
      <c r="CT293" s="122"/>
      <c r="CU293" s="122"/>
      <c r="CV293" s="122"/>
      <c r="CW293" s="122"/>
      <c r="CX293" s="122"/>
      <c r="CY293" s="122"/>
      <c r="CZ293" s="122"/>
      <c r="DA293" s="122"/>
      <c r="DB293" s="122"/>
      <c r="DC293" s="122"/>
      <c r="DD293" s="123"/>
    </row>
    <row r="294" spans="1:108" s="124" customFormat="1" ht="15" thickBot="1">
      <c r="A294" s="79"/>
      <c r="B294" s="24" t="s">
        <v>33</v>
      </c>
      <c r="C294" s="25" t="s">
        <v>32</v>
      </c>
      <c r="D294" s="25"/>
      <c r="E294" s="56" t="s">
        <v>87</v>
      </c>
      <c r="F294" s="94"/>
      <c r="G294" s="126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122"/>
      <c r="AS294" s="122"/>
      <c r="AT294" s="122"/>
      <c r="AU294" s="122"/>
      <c r="AV294" s="122"/>
      <c r="AW294" s="122"/>
      <c r="AX294" s="122"/>
      <c r="AY294" s="122"/>
      <c r="AZ294" s="122"/>
      <c r="BA294" s="122"/>
      <c r="BB294" s="122"/>
      <c r="BC294" s="122"/>
      <c r="BD294" s="122"/>
      <c r="BE294" s="122"/>
      <c r="BF294" s="122"/>
      <c r="BG294" s="122"/>
      <c r="BH294" s="122"/>
      <c r="BI294" s="122"/>
      <c r="BJ294" s="122"/>
      <c r="BK294" s="122"/>
      <c r="BL294" s="122"/>
      <c r="BM294" s="122"/>
      <c r="BN294" s="122"/>
      <c r="BO294" s="122"/>
      <c r="BP294" s="122"/>
      <c r="BQ294" s="122"/>
      <c r="BR294" s="122"/>
      <c r="BS294" s="122"/>
      <c r="BT294" s="122"/>
      <c r="BU294" s="122"/>
      <c r="BV294" s="122"/>
      <c r="BW294" s="122"/>
      <c r="BX294" s="122"/>
      <c r="BY294" s="122"/>
      <c r="BZ294" s="122"/>
      <c r="CA294" s="122"/>
      <c r="CB294" s="122"/>
      <c r="CC294" s="122"/>
      <c r="CD294" s="122"/>
      <c r="CE294" s="122"/>
      <c r="CF294" s="122"/>
      <c r="CG294" s="122"/>
      <c r="CH294" s="122"/>
      <c r="CI294" s="122"/>
      <c r="CJ294" s="122"/>
      <c r="CK294" s="122"/>
      <c r="CL294" s="122"/>
      <c r="CM294" s="122"/>
      <c r="CN294" s="122"/>
      <c r="CO294" s="122"/>
      <c r="CP294" s="122"/>
      <c r="CQ294" s="122"/>
      <c r="CR294" s="122"/>
      <c r="CS294" s="122"/>
      <c r="CT294" s="122"/>
      <c r="CU294" s="122"/>
      <c r="CV294" s="122"/>
      <c r="CW294" s="122"/>
      <c r="CX294" s="122"/>
      <c r="CY294" s="122"/>
      <c r="CZ294" s="122"/>
      <c r="DA294" s="122"/>
      <c r="DB294" s="122"/>
      <c r="DC294" s="122"/>
      <c r="DD294" s="123"/>
    </row>
    <row r="295" spans="1:108" s="124" customFormat="1" ht="15" thickBot="1">
      <c r="A295" s="79"/>
      <c r="B295" s="26" t="s">
        <v>36</v>
      </c>
      <c r="C295" s="48">
        <f>C201</f>
        <v>0</v>
      </c>
      <c r="D295" s="137"/>
      <c r="E295" s="143">
        <v>12</v>
      </c>
      <c r="F295" s="94"/>
      <c r="G295" s="126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  <c r="AF295" s="127"/>
      <c r="AG295" s="127"/>
      <c r="AH295" s="122"/>
      <c r="AI295" s="122"/>
      <c r="AJ295" s="122"/>
      <c r="AK295" s="122"/>
      <c r="AL295" s="122"/>
      <c r="AM295" s="122"/>
      <c r="AN295" s="122"/>
      <c r="AO295" s="122"/>
      <c r="AP295" s="122"/>
      <c r="AQ295" s="122"/>
      <c r="AR295" s="122"/>
      <c r="AS295" s="122"/>
      <c r="AT295" s="122"/>
      <c r="AU295" s="122"/>
      <c r="AV295" s="122"/>
      <c r="AW295" s="122"/>
      <c r="AX295" s="122"/>
      <c r="AY295" s="122"/>
      <c r="AZ295" s="122"/>
      <c r="BA295" s="122"/>
      <c r="BB295" s="122"/>
      <c r="BC295" s="122"/>
      <c r="BD295" s="122"/>
      <c r="BE295" s="122"/>
      <c r="BF295" s="122"/>
      <c r="BG295" s="122"/>
      <c r="BH295" s="122"/>
      <c r="BI295" s="122"/>
      <c r="BJ295" s="122"/>
      <c r="BK295" s="122"/>
      <c r="BL295" s="122"/>
      <c r="BM295" s="122"/>
      <c r="BN295" s="122"/>
      <c r="BO295" s="122"/>
      <c r="BP295" s="122"/>
      <c r="BQ295" s="122"/>
      <c r="BR295" s="122"/>
      <c r="BS295" s="122"/>
      <c r="BT295" s="122"/>
      <c r="BU295" s="122"/>
      <c r="BV295" s="122"/>
      <c r="BW295" s="122"/>
      <c r="BX295" s="122"/>
      <c r="BY295" s="122"/>
      <c r="BZ295" s="122"/>
      <c r="CA295" s="122"/>
      <c r="CB295" s="122"/>
      <c r="CC295" s="122"/>
      <c r="CD295" s="122"/>
      <c r="CE295" s="122"/>
      <c r="CF295" s="122"/>
      <c r="CG295" s="122"/>
      <c r="CH295" s="122"/>
      <c r="CI295" s="122"/>
      <c r="CJ295" s="122"/>
      <c r="CK295" s="122"/>
      <c r="CL295" s="122"/>
      <c r="CM295" s="122"/>
      <c r="CN295" s="122"/>
      <c r="CO295" s="122"/>
      <c r="CP295" s="122"/>
      <c r="CQ295" s="122"/>
      <c r="CR295" s="122"/>
      <c r="CS295" s="122"/>
      <c r="CT295" s="122"/>
      <c r="CU295" s="122"/>
      <c r="CV295" s="122"/>
      <c r="CW295" s="122"/>
      <c r="CX295" s="122"/>
      <c r="CY295" s="122"/>
      <c r="CZ295" s="122"/>
      <c r="DA295" s="122"/>
      <c r="DB295" s="122"/>
      <c r="DC295" s="122"/>
      <c r="DD295" s="123"/>
    </row>
    <row r="296" spans="1:108" s="124" customFormat="1" ht="20.25" customHeight="1" thickBot="1">
      <c r="A296" s="79"/>
      <c r="B296" s="26" t="s">
        <v>8</v>
      </c>
      <c r="C296" s="48">
        <f>C210</f>
        <v>0</v>
      </c>
      <c r="D296" s="137"/>
      <c r="E296" s="143">
        <v>10</v>
      </c>
      <c r="F296" s="94"/>
      <c r="G296" s="126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7"/>
      <c r="AG296" s="127"/>
      <c r="AH296" s="122"/>
      <c r="AI296" s="122"/>
      <c r="AJ296" s="122"/>
      <c r="AK296" s="122"/>
      <c r="AL296" s="122"/>
      <c r="AM296" s="122"/>
      <c r="AN296" s="122"/>
      <c r="AO296" s="122"/>
      <c r="AP296" s="122"/>
      <c r="AQ296" s="122"/>
      <c r="AR296" s="122"/>
      <c r="AS296" s="122"/>
      <c r="AT296" s="122"/>
      <c r="AU296" s="122"/>
      <c r="AV296" s="122"/>
      <c r="AW296" s="122"/>
      <c r="AX296" s="122"/>
      <c r="AY296" s="122"/>
      <c r="AZ296" s="122"/>
      <c r="BA296" s="122"/>
      <c r="BB296" s="122"/>
      <c r="BC296" s="122"/>
      <c r="BD296" s="122"/>
      <c r="BE296" s="122"/>
      <c r="BF296" s="122"/>
      <c r="BG296" s="122"/>
      <c r="BH296" s="122"/>
      <c r="BI296" s="122"/>
      <c r="BJ296" s="122"/>
      <c r="BK296" s="122"/>
      <c r="BL296" s="122"/>
      <c r="BM296" s="122"/>
      <c r="BN296" s="122"/>
      <c r="BO296" s="122"/>
      <c r="BP296" s="122"/>
      <c r="BQ296" s="122"/>
      <c r="BR296" s="122"/>
      <c r="BS296" s="122"/>
      <c r="BT296" s="122"/>
      <c r="BU296" s="122"/>
      <c r="BV296" s="122"/>
      <c r="BW296" s="122"/>
      <c r="BX296" s="122"/>
      <c r="BY296" s="122"/>
      <c r="BZ296" s="122"/>
      <c r="CA296" s="122"/>
      <c r="CB296" s="122"/>
      <c r="CC296" s="122"/>
      <c r="CD296" s="122"/>
      <c r="CE296" s="122"/>
      <c r="CF296" s="122"/>
      <c r="CG296" s="122"/>
      <c r="CH296" s="122"/>
      <c r="CI296" s="122"/>
      <c r="CJ296" s="122"/>
      <c r="CK296" s="122"/>
      <c r="CL296" s="122"/>
      <c r="CM296" s="122"/>
      <c r="CN296" s="122"/>
      <c r="CO296" s="122"/>
      <c r="CP296" s="122"/>
      <c r="CQ296" s="122"/>
      <c r="CR296" s="122"/>
      <c r="CS296" s="122"/>
      <c r="CT296" s="122"/>
      <c r="CU296" s="122"/>
      <c r="CV296" s="122"/>
      <c r="CW296" s="122"/>
      <c r="CX296" s="122"/>
      <c r="CY296" s="122"/>
      <c r="CZ296" s="122"/>
      <c r="DA296" s="122"/>
      <c r="DB296" s="122"/>
      <c r="DC296" s="122"/>
      <c r="DD296" s="123"/>
    </row>
    <row r="297" spans="1:108" s="124" customFormat="1" ht="15" thickBot="1">
      <c r="A297" s="79"/>
      <c r="B297" s="26" t="s">
        <v>38</v>
      </c>
      <c r="C297" s="48">
        <f>C218</f>
        <v>0</v>
      </c>
      <c r="D297" s="137"/>
      <c r="E297" s="143">
        <v>11</v>
      </c>
      <c r="F297" s="94"/>
      <c r="G297" s="120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2"/>
      <c r="AI297" s="122"/>
      <c r="AJ297" s="122"/>
      <c r="AK297" s="122"/>
      <c r="AL297" s="122"/>
      <c r="AM297" s="122"/>
      <c r="AN297" s="122"/>
      <c r="AO297" s="122"/>
      <c r="AP297" s="122"/>
      <c r="AQ297" s="122"/>
      <c r="AR297" s="122"/>
      <c r="AS297" s="122"/>
      <c r="AT297" s="122"/>
      <c r="AU297" s="122"/>
      <c r="AV297" s="122"/>
      <c r="AW297" s="122"/>
      <c r="AX297" s="122"/>
      <c r="AY297" s="122"/>
      <c r="AZ297" s="122"/>
      <c r="BA297" s="122"/>
      <c r="BB297" s="122"/>
      <c r="BC297" s="122"/>
      <c r="BD297" s="122"/>
      <c r="BE297" s="122"/>
      <c r="BF297" s="122"/>
      <c r="BG297" s="122"/>
      <c r="BH297" s="122"/>
      <c r="BI297" s="122"/>
      <c r="BJ297" s="122"/>
      <c r="BK297" s="122"/>
      <c r="BL297" s="122"/>
      <c r="BM297" s="122"/>
      <c r="BN297" s="122"/>
      <c r="BO297" s="122"/>
      <c r="BP297" s="122"/>
      <c r="BQ297" s="122"/>
      <c r="BR297" s="122"/>
      <c r="BS297" s="122"/>
      <c r="BT297" s="122"/>
      <c r="BU297" s="122"/>
      <c r="BV297" s="122"/>
      <c r="BW297" s="122"/>
      <c r="BX297" s="122"/>
      <c r="BY297" s="122"/>
      <c r="BZ297" s="122"/>
      <c r="CA297" s="122"/>
      <c r="CB297" s="122"/>
      <c r="CC297" s="122"/>
      <c r="CD297" s="122"/>
      <c r="CE297" s="122"/>
      <c r="CF297" s="122"/>
      <c r="CG297" s="122"/>
      <c r="CH297" s="122"/>
      <c r="CI297" s="122"/>
      <c r="CJ297" s="122"/>
      <c r="CK297" s="122"/>
      <c r="CL297" s="122"/>
      <c r="CM297" s="122"/>
      <c r="CN297" s="122"/>
      <c r="CO297" s="122"/>
      <c r="CP297" s="122"/>
      <c r="CQ297" s="122"/>
      <c r="CR297" s="122"/>
      <c r="CS297" s="122"/>
      <c r="CT297" s="122"/>
      <c r="CU297" s="122"/>
      <c r="CV297" s="122"/>
      <c r="CW297" s="122"/>
      <c r="CX297" s="122"/>
      <c r="CY297" s="122"/>
      <c r="CZ297" s="122"/>
      <c r="DA297" s="122"/>
      <c r="DB297" s="122"/>
      <c r="DC297" s="122"/>
      <c r="DD297" s="123"/>
    </row>
    <row r="298" spans="1:108" s="124" customFormat="1" ht="20.25" customHeight="1" thickBot="1">
      <c r="A298" s="79"/>
      <c r="B298" s="26" t="s">
        <v>9</v>
      </c>
      <c r="C298" s="48">
        <f>C246</f>
        <v>0</v>
      </c>
      <c r="D298" s="137"/>
      <c r="E298" s="143">
        <v>13</v>
      </c>
      <c r="F298" s="94"/>
      <c r="G298" s="126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  <c r="AC298" s="127"/>
      <c r="AD298" s="127"/>
      <c r="AE298" s="127"/>
      <c r="AF298" s="127"/>
      <c r="AG298" s="127"/>
      <c r="AH298" s="122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122"/>
      <c r="AS298" s="122"/>
      <c r="AT298" s="122"/>
      <c r="AU298" s="122"/>
      <c r="AV298" s="122"/>
      <c r="AW298" s="122"/>
      <c r="AX298" s="122"/>
      <c r="AY298" s="122"/>
      <c r="AZ298" s="122"/>
      <c r="BA298" s="122"/>
      <c r="BB298" s="122"/>
      <c r="BC298" s="122"/>
      <c r="BD298" s="122"/>
      <c r="BE298" s="122"/>
      <c r="BF298" s="122"/>
      <c r="BG298" s="122"/>
      <c r="BH298" s="122"/>
      <c r="BI298" s="122"/>
      <c r="BJ298" s="122"/>
      <c r="BK298" s="122"/>
      <c r="BL298" s="122"/>
      <c r="BM298" s="122"/>
      <c r="BN298" s="122"/>
      <c r="BO298" s="122"/>
      <c r="BP298" s="122"/>
      <c r="BQ298" s="122"/>
      <c r="BR298" s="122"/>
      <c r="BS298" s="122"/>
      <c r="BT298" s="122"/>
      <c r="BU298" s="122"/>
      <c r="BV298" s="122"/>
      <c r="BW298" s="122"/>
      <c r="BX298" s="122"/>
      <c r="BY298" s="122"/>
      <c r="BZ298" s="122"/>
      <c r="CA298" s="122"/>
      <c r="CB298" s="122"/>
      <c r="CC298" s="122"/>
      <c r="CD298" s="122"/>
      <c r="CE298" s="122"/>
      <c r="CF298" s="122"/>
      <c r="CG298" s="122"/>
      <c r="CH298" s="122"/>
      <c r="CI298" s="122"/>
      <c r="CJ298" s="122"/>
      <c r="CK298" s="122"/>
      <c r="CL298" s="122"/>
      <c r="CM298" s="122"/>
      <c r="CN298" s="122"/>
      <c r="CO298" s="122"/>
      <c r="CP298" s="122"/>
      <c r="CQ298" s="122"/>
      <c r="CR298" s="122"/>
      <c r="CS298" s="122"/>
      <c r="CT298" s="122"/>
      <c r="CU298" s="122"/>
      <c r="CV298" s="122"/>
      <c r="CW298" s="122"/>
      <c r="CX298" s="122"/>
      <c r="CY298" s="122"/>
      <c r="CZ298" s="122"/>
      <c r="DA298" s="122"/>
      <c r="DB298" s="122"/>
      <c r="DC298" s="122"/>
      <c r="DD298" s="123"/>
    </row>
    <row r="299" spans="1:108" s="124" customFormat="1" ht="15" thickBot="1">
      <c r="A299" s="79"/>
      <c r="B299" s="26" t="s">
        <v>10</v>
      </c>
      <c r="C299" s="48">
        <f>C254</f>
        <v>0</v>
      </c>
      <c r="D299" s="137"/>
      <c r="E299" s="143">
        <v>11</v>
      </c>
      <c r="F299" s="94"/>
      <c r="G299" s="126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7"/>
      <c r="AD299" s="127"/>
      <c r="AE299" s="127"/>
      <c r="AF299" s="127"/>
      <c r="AG299" s="127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122"/>
      <c r="AS299" s="122"/>
      <c r="AT299" s="122"/>
      <c r="AU299" s="122"/>
      <c r="AV299" s="122"/>
      <c r="AW299" s="122"/>
      <c r="AX299" s="122"/>
      <c r="AY299" s="122"/>
      <c r="AZ299" s="122"/>
      <c r="BA299" s="122"/>
      <c r="BB299" s="122"/>
      <c r="BC299" s="122"/>
      <c r="BD299" s="122"/>
      <c r="BE299" s="122"/>
      <c r="BF299" s="122"/>
      <c r="BG299" s="122"/>
      <c r="BH299" s="122"/>
      <c r="BI299" s="122"/>
      <c r="BJ299" s="122"/>
      <c r="BK299" s="122"/>
      <c r="BL299" s="122"/>
      <c r="BM299" s="122"/>
      <c r="BN299" s="122"/>
      <c r="BO299" s="122"/>
      <c r="BP299" s="122"/>
      <c r="BQ299" s="122"/>
      <c r="BR299" s="122"/>
      <c r="BS299" s="122"/>
      <c r="BT299" s="122"/>
      <c r="BU299" s="122"/>
      <c r="BV299" s="122"/>
      <c r="BW299" s="122"/>
      <c r="BX299" s="122"/>
      <c r="BY299" s="122"/>
      <c r="BZ299" s="122"/>
      <c r="CA299" s="122"/>
      <c r="CB299" s="122"/>
      <c r="CC299" s="122"/>
      <c r="CD299" s="122"/>
      <c r="CE299" s="122"/>
      <c r="CF299" s="122"/>
      <c r="CG299" s="122"/>
      <c r="CH299" s="122"/>
      <c r="CI299" s="122"/>
      <c r="CJ299" s="122"/>
      <c r="CK299" s="122"/>
      <c r="CL299" s="122"/>
      <c r="CM299" s="122"/>
      <c r="CN299" s="122"/>
      <c r="CO299" s="122"/>
      <c r="CP299" s="122"/>
      <c r="CQ299" s="122"/>
      <c r="CR299" s="122"/>
      <c r="CS299" s="122"/>
      <c r="CT299" s="122"/>
      <c r="CU299" s="122"/>
      <c r="CV299" s="122"/>
      <c r="CW299" s="122"/>
      <c r="CX299" s="122"/>
      <c r="CY299" s="122"/>
      <c r="CZ299" s="122"/>
      <c r="DA299" s="122"/>
      <c r="DB299" s="122"/>
      <c r="DC299" s="122"/>
      <c r="DD299" s="123"/>
    </row>
    <row r="300" spans="1:108" s="124" customFormat="1" ht="21.75" customHeight="1" thickBot="1">
      <c r="A300" s="79"/>
      <c r="B300" s="26" t="s">
        <v>42</v>
      </c>
      <c r="C300" s="48">
        <f>C263</f>
        <v>0</v>
      </c>
      <c r="D300" s="137"/>
      <c r="E300" s="143">
        <v>11</v>
      </c>
      <c r="F300" s="94"/>
      <c r="G300" s="126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27"/>
      <c r="AF300" s="127"/>
      <c r="AG300" s="127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122"/>
      <c r="AS300" s="122"/>
      <c r="AT300" s="122"/>
      <c r="AU300" s="122"/>
      <c r="AV300" s="122"/>
      <c r="AW300" s="122"/>
      <c r="AX300" s="122"/>
      <c r="AY300" s="122"/>
      <c r="AZ300" s="122"/>
      <c r="BA300" s="122"/>
      <c r="BB300" s="122"/>
      <c r="BC300" s="122"/>
      <c r="BD300" s="122"/>
      <c r="BE300" s="122"/>
      <c r="BF300" s="122"/>
      <c r="BG300" s="122"/>
      <c r="BH300" s="122"/>
      <c r="BI300" s="122"/>
      <c r="BJ300" s="122"/>
      <c r="BK300" s="122"/>
      <c r="BL300" s="122"/>
      <c r="BM300" s="122"/>
      <c r="BN300" s="122"/>
      <c r="BO300" s="122"/>
      <c r="BP300" s="122"/>
      <c r="BQ300" s="122"/>
      <c r="BR300" s="122"/>
      <c r="BS300" s="122"/>
      <c r="BT300" s="122"/>
      <c r="BU300" s="122"/>
      <c r="BV300" s="122"/>
      <c r="BW300" s="122"/>
      <c r="BX300" s="122"/>
      <c r="BY300" s="122"/>
      <c r="BZ300" s="122"/>
      <c r="CA300" s="122"/>
      <c r="CB300" s="122"/>
      <c r="CC300" s="122"/>
      <c r="CD300" s="122"/>
      <c r="CE300" s="122"/>
      <c r="CF300" s="122"/>
      <c r="CG300" s="122"/>
      <c r="CH300" s="122"/>
      <c r="CI300" s="122"/>
      <c r="CJ300" s="122"/>
      <c r="CK300" s="122"/>
      <c r="CL300" s="122"/>
      <c r="CM300" s="122"/>
      <c r="CN300" s="122"/>
      <c r="CO300" s="122"/>
      <c r="CP300" s="122"/>
      <c r="CQ300" s="122"/>
      <c r="CR300" s="122"/>
      <c r="CS300" s="122"/>
      <c r="CT300" s="122"/>
      <c r="CU300" s="122"/>
      <c r="CV300" s="122"/>
      <c r="CW300" s="122"/>
      <c r="CX300" s="122"/>
      <c r="CY300" s="122"/>
      <c r="CZ300" s="122"/>
      <c r="DA300" s="122"/>
      <c r="DB300" s="122"/>
      <c r="DC300" s="122"/>
      <c r="DD300" s="123"/>
    </row>
    <row r="301" spans="1:108" s="124" customFormat="1" ht="15" thickBot="1">
      <c r="A301" s="79"/>
      <c r="B301" s="26" t="s">
        <v>45</v>
      </c>
      <c r="C301" s="48">
        <f>C275</f>
        <v>0</v>
      </c>
      <c r="D301" s="137"/>
      <c r="E301" s="143">
        <v>10</v>
      </c>
      <c r="F301" s="94"/>
      <c r="G301" s="120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2"/>
      <c r="AI301" s="122"/>
      <c r="AJ301" s="122"/>
      <c r="AK301" s="122"/>
      <c r="AL301" s="122"/>
      <c r="AM301" s="122"/>
      <c r="AN301" s="122"/>
      <c r="AO301" s="122"/>
      <c r="AP301" s="122"/>
      <c r="AQ301" s="122"/>
      <c r="AR301" s="122"/>
      <c r="AS301" s="122"/>
      <c r="AT301" s="122"/>
      <c r="AU301" s="122"/>
      <c r="AV301" s="122"/>
      <c r="AW301" s="122"/>
      <c r="AX301" s="122"/>
      <c r="AY301" s="122"/>
      <c r="AZ301" s="122"/>
      <c r="BA301" s="122"/>
      <c r="BB301" s="122"/>
      <c r="BC301" s="122"/>
      <c r="BD301" s="122"/>
      <c r="BE301" s="122"/>
      <c r="BF301" s="122"/>
      <c r="BG301" s="122"/>
      <c r="BH301" s="122"/>
      <c r="BI301" s="122"/>
      <c r="BJ301" s="122"/>
      <c r="BK301" s="122"/>
      <c r="BL301" s="122"/>
      <c r="BM301" s="122"/>
      <c r="BN301" s="122"/>
      <c r="BO301" s="122"/>
      <c r="BP301" s="122"/>
      <c r="BQ301" s="122"/>
      <c r="BR301" s="122"/>
      <c r="BS301" s="122"/>
      <c r="BT301" s="122"/>
      <c r="BU301" s="122"/>
      <c r="BV301" s="122"/>
      <c r="BW301" s="122"/>
      <c r="BX301" s="122"/>
      <c r="BY301" s="122"/>
      <c r="BZ301" s="122"/>
      <c r="CA301" s="122"/>
      <c r="CB301" s="122"/>
      <c r="CC301" s="122"/>
      <c r="CD301" s="122"/>
      <c r="CE301" s="122"/>
      <c r="CF301" s="122"/>
      <c r="CG301" s="122"/>
      <c r="CH301" s="122"/>
      <c r="CI301" s="122"/>
      <c r="CJ301" s="122"/>
      <c r="CK301" s="122"/>
      <c r="CL301" s="122"/>
      <c r="CM301" s="122"/>
      <c r="CN301" s="122"/>
      <c r="CO301" s="122"/>
      <c r="CP301" s="122"/>
      <c r="CQ301" s="122"/>
      <c r="CR301" s="122"/>
      <c r="CS301" s="122"/>
      <c r="CT301" s="122"/>
      <c r="CU301" s="122"/>
      <c r="CV301" s="122"/>
      <c r="CW301" s="122"/>
      <c r="CX301" s="122"/>
      <c r="CY301" s="122"/>
      <c r="CZ301" s="122"/>
      <c r="DA301" s="122"/>
      <c r="DB301" s="122"/>
      <c r="DC301" s="122"/>
      <c r="DD301" s="123"/>
    </row>
    <row r="302" spans="1:108" s="124" customFormat="1" ht="21.75" customHeight="1" thickBot="1">
      <c r="A302" s="79"/>
      <c r="B302" s="26" t="s">
        <v>11</v>
      </c>
      <c r="C302" s="48">
        <f>C283</f>
        <v>0</v>
      </c>
      <c r="D302" s="137"/>
      <c r="E302" s="143">
        <v>11</v>
      </c>
      <c r="F302" s="94"/>
      <c r="G302" s="126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27"/>
      <c r="AF302" s="127"/>
      <c r="AG302" s="127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122"/>
      <c r="AS302" s="122"/>
      <c r="AT302" s="122"/>
      <c r="AU302" s="122"/>
      <c r="AV302" s="122"/>
      <c r="AW302" s="122"/>
      <c r="AX302" s="122"/>
      <c r="AY302" s="122"/>
      <c r="AZ302" s="122"/>
      <c r="BA302" s="122"/>
      <c r="BB302" s="122"/>
      <c r="BC302" s="122"/>
      <c r="BD302" s="122"/>
      <c r="BE302" s="122"/>
      <c r="BF302" s="122"/>
      <c r="BG302" s="122"/>
      <c r="BH302" s="122"/>
      <c r="BI302" s="122"/>
      <c r="BJ302" s="122"/>
      <c r="BK302" s="122"/>
      <c r="BL302" s="122"/>
      <c r="BM302" s="122"/>
      <c r="BN302" s="122"/>
      <c r="BO302" s="122"/>
      <c r="BP302" s="122"/>
      <c r="BQ302" s="122"/>
      <c r="BR302" s="122"/>
      <c r="BS302" s="122"/>
      <c r="BT302" s="122"/>
      <c r="BU302" s="122"/>
      <c r="BV302" s="122"/>
      <c r="BW302" s="122"/>
      <c r="BX302" s="122"/>
      <c r="BY302" s="122"/>
      <c r="BZ302" s="122"/>
      <c r="CA302" s="122"/>
      <c r="CB302" s="122"/>
      <c r="CC302" s="122"/>
      <c r="CD302" s="122"/>
      <c r="CE302" s="122"/>
      <c r="CF302" s="122"/>
      <c r="CG302" s="122"/>
      <c r="CH302" s="122"/>
      <c r="CI302" s="122"/>
      <c r="CJ302" s="122"/>
      <c r="CK302" s="122"/>
      <c r="CL302" s="122"/>
      <c r="CM302" s="122"/>
      <c r="CN302" s="122"/>
      <c r="CO302" s="122"/>
      <c r="CP302" s="122"/>
      <c r="CQ302" s="122"/>
      <c r="CR302" s="122"/>
      <c r="CS302" s="122"/>
      <c r="CT302" s="122"/>
      <c r="CU302" s="122"/>
      <c r="CV302" s="122"/>
      <c r="CW302" s="122"/>
      <c r="CX302" s="122"/>
      <c r="CY302" s="122"/>
      <c r="CZ302" s="122"/>
      <c r="DA302" s="122"/>
      <c r="DB302" s="122"/>
      <c r="DC302" s="122"/>
      <c r="DD302" s="123"/>
    </row>
    <row r="303" spans="1:108" s="124" customFormat="1" ht="15" thickBot="1">
      <c r="A303" s="79"/>
      <c r="B303" s="26" t="s">
        <v>12</v>
      </c>
      <c r="C303" s="48">
        <f>C291</f>
        <v>0</v>
      </c>
      <c r="D303" s="137"/>
      <c r="E303" s="143">
        <v>11</v>
      </c>
      <c r="F303" s="94"/>
      <c r="G303" s="120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122"/>
      <c r="AX303" s="122"/>
      <c r="AY303" s="122"/>
      <c r="AZ303" s="122"/>
      <c r="BA303" s="122"/>
      <c r="BB303" s="122"/>
      <c r="BC303" s="122"/>
      <c r="BD303" s="122"/>
      <c r="BE303" s="122"/>
      <c r="BF303" s="122"/>
      <c r="BG303" s="122"/>
      <c r="BH303" s="122"/>
      <c r="BI303" s="122"/>
      <c r="BJ303" s="122"/>
      <c r="BK303" s="122"/>
      <c r="BL303" s="122"/>
      <c r="BM303" s="122"/>
      <c r="BN303" s="122"/>
      <c r="BO303" s="122"/>
      <c r="BP303" s="122"/>
      <c r="BQ303" s="122"/>
      <c r="BR303" s="122"/>
      <c r="BS303" s="122"/>
      <c r="BT303" s="122"/>
      <c r="BU303" s="122"/>
      <c r="BV303" s="122"/>
      <c r="BW303" s="122"/>
      <c r="BX303" s="122"/>
      <c r="BY303" s="122"/>
      <c r="BZ303" s="122"/>
      <c r="CA303" s="122"/>
      <c r="CB303" s="122"/>
      <c r="CC303" s="122"/>
      <c r="CD303" s="122"/>
      <c r="CE303" s="122"/>
      <c r="CF303" s="122"/>
      <c r="CG303" s="122"/>
      <c r="CH303" s="122"/>
      <c r="CI303" s="122"/>
      <c r="CJ303" s="122"/>
      <c r="CK303" s="122"/>
      <c r="CL303" s="122"/>
      <c r="CM303" s="122"/>
      <c r="CN303" s="122"/>
      <c r="CO303" s="122"/>
      <c r="CP303" s="122"/>
      <c r="CQ303" s="122"/>
      <c r="CR303" s="122"/>
      <c r="CS303" s="122"/>
      <c r="CT303" s="122"/>
      <c r="CU303" s="122"/>
      <c r="CV303" s="122"/>
      <c r="CW303" s="122"/>
      <c r="CX303" s="122"/>
      <c r="CY303" s="122"/>
      <c r="CZ303" s="122"/>
      <c r="DA303" s="122"/>
      <c r="DB303" s="122"/>
      <c r="DC303" s="122"/>
      <c r="DD303" s="123"/>
    </row>
    <row r="304" spans="1:108" s="124" customFormat="1" ht="20.25" customHeight="1" thickBot="1">
      <c r="A304" s="79"/>
      <c r="B304" s="27" t="s">
        <v>34</v>
      </c>
      <c r="C304" s="175">
        <f>SUMPRODUCT(C295:C303,E295:E303)/SUM(E295:E303)</f>
        <v>0</v>
      </c>
      <c r="D304" s="176"/>
      <c r="E304" s="177"/>
      <c r="F304" s="94"/>
      <c r="G304" s="126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27"/>
      <c r="AD304" s="127"/>
      <c r="AE304" s="127"/>
      <c r="AF304" s="127"/>
      <c r="AG304" s="127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122"/>
      <c r="AX304" s="122"/>
      <c r="AY304" s="122"/>
      <c r="AZ304" s="122"/>
      <c r="BA304" s="122"/>
      <c r="BB304" s="122"/>
      <c r="BC304" s="122"/>
      <c r="BD304" s="122"/>
      <c r="BE304" s="122"/>
      <c r="BF304" s="122"/>
      <c r="BG304" s="122"/>
      <c r="BH304" s="122"/>
      <c r="BI304" s="122"/>
      <c r="BJ304" s="122"/>
      <c r="BK304" s="122"/>
      <c r="BL304" s="122"/>
      <c r="BM304" s="122"/>
      <c r="BN304" s="122"/>
      <c r="BO304" s="122"/>
      <c r="BP304" s="122"/>
      <c r="BQ304" s="122"/>
      <c r="BR304" s="122"/>
      <c r="BS304" s="122"/>
      <c r="BT304" s="122"/>
      <c r="BU304" s="122"/>
      <c r="BV304" s="122"/>
      <c r="BW304" s="122"/>
      <c r="BX304" s="122"/>
      <c r="BY304" s="122"/>
      <c r="BZ304" s="122"/>
      <c r="CA304" s="122"/>
      <c r="CB304" s="122"/>
      <c r="CC304" s="122"/>
      <c r="CD304" s="122"/>
      <c r="CE304" s="122"/>
      <c r="CF304" s="122"/>
      <c r="CG304" s="122"/>
      <c r="CH304" s="122"/>
      <c r="CI304" s="122"/>
      <c r="CJ304" s="122"/>
      <c r="CK304" s="122"/>
      <c r="CL304" s="122"/>
      <c r="CM304" s="122"/>
      <c r="CN304" s="122"/>
      <c r="CO304" s="122"/>
      <c r="CP304" s="122"/>
      <c r="CQ304" s="122"/>
      <c r="CR304" s="122"/>
      <c r="CS304" s="122"/>
      <c r="CT304" s="122"/>
      <c r="CU304" s="122"/>
      <c r="CV304" s="122"/>
      <c r="CW304" s="122"/>
      <c r="CX304" s="122"/>
      <c r="CY304" s="122"/>
      <c r="CZ304" s="122"/>
      <c r="DA304" s="122"/>
      <c r="DB304" s="122"/>
      <c r="DC304" s="122"/>
      <c r="DD304" s="123"/>
    </row>
    <row r="305" spans="1:108" ht="16.5" thickBot="1">
      <c r="A305" s="79"/>
      <c r="B305" s="43"/>
      <c r="C305" s="22"/>
      <c r="D305" s="1"/>
      <c r="E305" s="1"/>
      <c r="F305" s="57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  <c r="BA305" s="100"/>
      <c r="BB305" s="100"/>
      <c r="BC305" s="100"/>
      <c r="BD305" s="100"/>
      <c r="BE305" s="100"/>
      <c r="BF305" s="100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100"/>
      <c r="BS305" s="100"/>
      <c r="BT305" s="100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1"/>
    </row>
    <row r="306" spans="1:108" ht="16.5" thickBot="1">
      <c r="A306" s="192" t="s">
        <v>433</v>
      </c>
      <c r="B306" s="192"/>
      <c r="C306" s="192"/>
      <c r="D306" s="192"/>
      <c r="E306" s="192"/>
      <c r="F306" s="192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100"/>
      <c r="BS306" s="100"/>
      <c r="BT306" s="100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1"/>
    </row>
    <row r="307" spans="1:108" ht="26.25" thickBot="1">
      <c r="A307" s="66" t="s">
        <v>52</v>
      </c>
      <c r="B307" s="6" t="s">
        <v>434</v>
      </c>
      <c r="C307" s="7" t="s">
        <v>13</v>
      </c>
      <c r="D307" s="1"/>
      <c r="E307" s="196"/>
      <c r="F307" s="197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100"/>
      <c r="BS307" s="100"/>
      <c r="BT307" s="100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1"/>
    </row>
    <row r="308" spans="1:108" ht="23.25" customHeight="1" thickBot="1">
      <c r="A308" s="184" t="s">
        <v>440</v>
      </c>
      <c r="B308" s="188"/>
      <c r="C308" s="185"/>
      <c r="D308" s="1"/>
      <c r="E308" s="198"/>
      <c r="F308" s="199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100"/>
      <c r="BS308" s="100"/>
      <c r="BT308" s="100"/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1"/>
    </row>
    <row r="309" spans="1:108" ht="23.25" customHeight="1" thickBot="1">
      <c r="A309" s="70" t="s">
        <v>441</v>
      </c>
      <c r="B309" s="19" t="s">
        <v>442</v>
      </c>
      <c r="C309" s="96">
        <v>0</v>
      </c>
      <c r="D309" s="1"/>
      <c r="E309" s="198"/>
      <c r="F309" s="199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100"/>
      <c r="BS309" s="100"/>
      <c r="BT309" s="100"/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1"/>
    </row>
    <row r="310" spans="1:108" ht="23.25" customHeight="1" thickBot="1">
      <c r="A310" s="70" t="s">
        <v>435</v>
      </c>
      <c r="B310" s="19" t="s">
        <v>447</v>
      </c>
      <c r="C310" s="44">
        <v>0</v>
      </c>
      <c r="D310" s="1"/>
      <c r="E310" s="198"/>
      <c r="F310" s="199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100"/>
      <c r="BS310" s="100"/>
      <c r="BT310" s="100"/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1"/>
    </row>
    <row r="311" spans="1:108" ht="23.25" customHeight="1" thickBot="1">
      <c r="A311" s="184" t="s">
        <v>448</v>
      </c>
      <c r="B311" s="188"/>
      <c r="C311" s="185"/>
      <c r="D311" s="1"/>
      <c r="E311" s="198"/>
      <c r="F311" s="199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100"/>
      <c r="BS311" s="100"/>
      <c r="BT311" s="100"/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1"/>
    </row>
    <row r="312" spans="1:108" ht="23.25" customHeight="1" thickBot="1">
      <c r="A312" s="70" t="s">
        <v>443</v>
      </c>
      <c r="B312" s="19" t="s">
        <v>442</v>
      </c>
      <c r="C312" s="96">
        <v>0</v>
      </c>
      <c r="D312" s="1"/>
      <c r="E312" s="198"/>
      <c r="F312" s="199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  <c r="BA312" s="100"/>
      <c r="BB312" s="100"/>
      <c r="BC312" s="100"/>
      <c r="BD312" s="100"/>
      <c r="BE312" s="100"/>
      <c r="BF312" s="100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100"/>
      <c r="BS312" s="100"/>
      <c r="BT312" s="100"/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1"/>
    </row>
    <row r="313" spans="1:108" ht="23.25" customHeight="1" thickBot="1">
      <c r="A313" s="70" t="s">
        <v>436</v>
      </c>
      <c r="B313" s="19" t="s">
        <v>447</v>
      </c>
      <c r="C313" s="44">
        <v>0</v>
      </c>
      <c r="D313" s="1"/>
      <c r="E313" s="198"/>
      <c r="F313" s="199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100"/>
      <c r="BS313" s="100"/>
      <c r="BT313" s="100"/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1"/>
    </row>
    <row r="314" spans="1:108" ht="23.25" customHeight="1" thickBot="1">
      <c r="A314" s="184" t="s">
        <v>449</v>
      </c>
      <c r="B314" s="188"/>
      <c r="C314" s="185"/>
      <c r="D314" s="1"/>
      <c r="E314" s="198"/>
      <c r="F314" s="199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100"/>
      <c r="BS314" s="100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1"/>
    </row>
    <row r="315" spans="1:108" ht="23.25" customHeight="1" thickBot="1">
      <c r="A315" s="70" t="s">
        <v>444</v>
      </c>
      <c r="B315" s="19" t="s">
        <v>442</v>
      </c>
      <c r="C315" s="96">
        <v>0</v>
      </c>
      <c r="D315" s="1"/>
      <c r="E315" s="198"/>
      <c r="F315" s="199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100"/>
      <c r="BS315" s="100"/>
      <c r="BT315" s="100"/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1"/>
    </row>
    <row r="316" spans="1:108" ht="23.25" customHeight="1" thickBot="1">
      <c r="A316" s="70" t="s">
        <v>437</v>
      </c>
      <c r="B316" s="19" t="s">
        <v>447</v>
      </c>
      <c r="C316" s="44">
        <v>0</v>
      </c>
      <c r="D316" s="1"/>
      <c r="E316" s="198"/>
      <c r="F316" s="199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100"/>
      <c r="BS316" s="100"/>
      <c r="BT316" s="100"/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1"/>
    </row>
    <row r="317" spans="1:108" ht="23.25" customHeight="1" thickBot="1">
      <c r="A317" s="184" t="s">
        <v>450</v>
      </c>
      <c r="B317" s="188"/>
      <c r="C317" s="185"/>
      <c r="D317" s="1"/>
      <c r="E317" s="198"/>
      <c r="F317" s="199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  <c r="BA317" s="100"/>
      <c r="BB317" s="100"/>
      <c r="BC317" s="100"/>
      <c r="BD317" s="100"/>
      <c r="BE317" s="100"/>
      <c r="BF317" s="100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100"/>
      <c r="BS317" s="100"/>
      <c r="BT317" s="100"/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1"/>
    </row>
    <row r="318" spans="1:108" ht="23.25" customHeight="1" thickBot="1">
      <c r="A318" s="70" t="s">
        <v>445</v>
      </c>
      <c r="B318" s="19" t="s">
        <v>442</v>
      </c>
      <c r="C318" s="96">
        <v>0</v>
      </c>
      <c r="D318" s="1"/>
      <c r="E318" s="198"/>
      <c r="F318" s="199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100"/>
      <c r="BS318" s="100"/>
      <c r="BT318" s="100"/>
      <c r="BU318" s="100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1"/>
    </row>
    <row r="319" spans="1:108" ht="23.25" customHeight="1" thickBot="1">
      <c r="A319" s="70" t="s">
        <v>438</v>
      </c>
      <c r="B319" s="19" t="s">
        <v>447</v>
      </c>
      <c r="C319" s="44">
        <v>0</v>
      </c>
      <c r="D319" s="1"/>
      <c r="E319" s="198"/>
      <c r="F319" s="199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100"/>
      <c r="BS319" s="100"/>
      <c r="BT319" s="100"/>
      <c r="BU319" s="100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  <c r="CW319" s="100"/>
      <c r="CX319" s="100"/>
      <c r="CY319" s="100"/>
      <c r="CZ319" s="100"/>
      <c r="DA319" s="100"/>
      <c r="DB319" s="100"/>
      <c r="DC319" s="100"/>
      <c r="DD319" s="101"/>
    </row>
    <row r="320" spans="1:108" ht="23.25" customHeight="1" thickBot="1">
      <c r="A320" s="184" t="s">
        <v>451</v>
      </c>
      <c r="B320" s="188"/>
      <c r="C320" s="185"/>
      <c r="D320" s="1"/>
      <c r="E320" s="198"/>
      <c r="F320" s="199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  <c r="BB320" s="100"/>
      <c r="BC320" s="100"/>
      <c r="BD320" s="100"/>
      <c r="BE320" s="100"/>
      <c r="BF320" s="100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100"/>
      <c r="BS320" s="100"/>
      <c r="BT320" s="100"/>
      <c r="BU320" s="100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  <c r="CW320" s="100"/>
      <c r="CX320" s="100"/>
      <c r="CY320" s="100"/>
      <c r="CZ320" s="100"/>
      <c r="DA320" s="100"/>
      <c r="DB320" s="100"/>
      <c r="DC320" s="100"/>
      <c r="DD320" s="101"/>
    </row>
    <row r="321" spans="1:108" ht="23.25" customHeight="1" thickBot="1">
      <c r="A321" s="70" t="s">
        <v>446</v>
      </c>
      <c r="B321" s="19" t="s">
        <v>442</v>
      </c>
      <c r="C321" s="96">
        <v>0</v>
      </c>
      <c r="D321" s="1"/>
      <c r="E321" s="198"/>
      <c r="F321" s="199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  <c r="BA321" s="100"/>
      <c r="BB321" s="100"/>
      <c r="BC321" s="100"/>
      <c r="BD321" s="100"/>
      <c r="BE321" s="100"/>
      <c r="BF321" s="100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100"/>
      <c r="BS321" s="100"/>
      <c r="BT321" s="100"/>
      <c r="BU321" s="100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  <c r="CW321" s="100"/>
      <c r="CX321" s="100"/>
      <c r="CY321" s="100"/>
      <c r="CZ321" s="100"/>
      <c r="DA321" s="100"/>
      <c r="DB321" s="100"/>
      <c r="DC321" s="100"/>
      <c r="DD321" s="101"/>
    </row>
    <row r="322" spans="1:108" ht="23.25" customHeight="1" thickBot="1">
      <c r="A322" s="70" t="s">
        <v>439</v>
      </c>
      <c r="B322" s="19" t="s">
        <v>447</v>
      </c>
      <c r="C322" s="44">
        <v>0</v>
      </c>
      <c r="D322" s="1"/>
      <c r="E322" s="198"/>
      <c r="F322" s="199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  <c r="BA322" s="100"/>
      <c r="BB322" s="100"/>
      <c r="BC322" s="100"/>
      <c r="BD322" s="100"/>
      <c r="BE322" s="100"/>
      <c r="BF322" s="100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100"/>
      <c r="BS322" s="100"/>
      <c r="BT322" s="100"/>
      <c r="BU322" s="100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  <c r="CM322" s="100"/>
      <c r="CN322" s="100"/>
      <c r="CO322" s="100"/>
      <c r="CP322" s="100"/>
      <c r="CQ322" s="100"/>
      <c r="CR322" s="100"/>
      <c r="CS322" s="100"/>
      <c r="CT322" s="100"/>
      <c r="CU322" s="100"/>
      <c r="CV322" s="100"/>
      <c r="CW322" s="100"/>
      <c r="CX322" s="100"/>
      <c r="CY322" s="100"/>
      <c r="CZ322" s="100"/>
      <c r="DA322" s="100"/>
      <c r="DB322" s="100"/>
      <c r="DC322" s="100"/>
      <c r="DD322" s="101"/>
    </row>
    <row r="323" spans="1:108" ht="23.25" customHeight="1" thickBot="1">
      <c r="A323" s="83"/>
      <c r="B323" s="12" t="s">
        <v>53</v>
      </c>
      <c r="C323" s="47">
        <f>(IF(C310&gt;100%,100%,C310)+IF(C313&gt;100%,100%,C313)+IF(C316&gt;100%,100%,C316)+IF(C319&gt;100%,100%,C319)+IF(C322&gt;100%,100%,C322))/500%</f>
        <v>0</v>
      </c>
      <c r="D323" s="1"/>
      <c r="E323" s="198"/>
      <c r="F323" s="199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  <c r="BA323" s="100"/>
      <c r="BB323" s="100"/>
      <c r="BC323" s="100"/>
      <c r="BD323" s="100"/>
      <c r="BE323" s="100"/>
      <c r="BF323" s="100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100"/>
      <c r="BS323" s="100"/>
      <c r="BT323" s="100"/>
      <c r="BU323" s="100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  <c r="CW323" s="100"/>
      <c r="CX323" s="100"/>
      <c r="CY323" s="100"/>
      <c r="CZ323" s="100"/>
      <c r="DA323" s="100"/>
      <c r="DB323" s="100"/>
      <c r="DC323" s="100"/>
      <c r="DD323" s="101"/>
    </row>
    <row r="324" spans="1:108" ht="16.5" thickBot="1">
      <c r="A324" s="83"/>
      <c r="B324" s="12"/>
      <c r="C324" s="17"/>
      <c r="D324" s="1"/>
      <c r="E324" s="198"/>
      <c r="F324" s="199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100"/>
      <c r="BS324" s="100"/>
      <c r="BT324" s="100"/>
      <c r="BU324" s="100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  <c r="CW324" s="100"/>
      <c r="CX324" s="100"/>
      <c r="CY324" s="100"/>
      <c r="CZ324" s="100"/>
      <c r="DA324" s="100"/>
      <c r="DB324" s="100"/>
      <c r="DC324" s="100"/>
      <c r="DD324" s="101"/>
    </row>
    <row r="325" spans="1:108" ht="21" customHeight="1" thickBot="1">
      <c r="A325" s="66" t="s">
        <v>54</v>
      </c>
      <c r="B325" s="6" t="s">
        <v>452</v>
      </c>
      <c r="C325" s="7" t="s">
        <v>13</v>
      </c>
      <c r="D325" s="52"/>
      <c r="E325" s="198"/>
      <c r="F325" s="199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100"/>
      <c r="BS325" s="100"/>
      <c r="BT325" s="100"/>
      <c r="BU325" s="100"/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  <c r="CW325" s="100"/>
      <c r="CX325" s="100"/>
      <c r="CY325" s="100"/>
      <c r="CZ325" s="100"/>
      <c r="DA325" s="100"/>
      <c r="DB325" s="100"/>
      <c r="DC325" s="100"/>
      <c r="DD325" s="101"/>
    </row>
    <row r="326" spans="1:108" ht="21" customHeight="1" thickBot="1">
      <c r="A326" s="181" t="s">
        <v>453</v>
      </c>
      <c r="B326" s="182"/>
      <c r="C326" s="183"/>
      <c r="D326" s="53"/>
      <c r="E326" s="198"/>
      <c r="F326" s="199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  <c r="BA326" s="100"/>
      <c r="BB326" s="100"/>
      <c r="BC326" s="100"/>
      <c r="BD326" s="100"/>
      <c r="BE326" s="100"/>
      <c r="BF326" s="100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100"/>
      <c r="BS326" s="100"/>
      <c r="BT326" s="100"/>
      <c r="BU326" s="100"/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  <c r="CW326" s="100"/>
      <c r="CX326" s="100"/>
      <c r="CY326" s="100"/>
      <c r="CZ326" s="100"/>
      <c r="DA326" s="100"/>
      <c r="DB326" s="100"/>
      <c r="DC326" s="100"/>
      <c r="DD326" s="101"/>
    </row>
    <row r="327" spans="1:108" ht="22.5" customHeight="1" thickBot="1">
      <c r="A327" s="184" t="s">
        <v>522</v>
      </c>
      <c r="B327" s="185"/>
      <c r="C327" s="34"/>
      <c r="D327" s="53" t="b">
        <v>0</v>
      </c>
      <c r="E327" s="198"/>
      <c r="F327" s="199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100"/>
      <c r="BS327" s="100"/>
      <c r="BT327" s="100"/>
      <c r="BU327" s="100"/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  <c r="CW327" s="100"/>
      <c r="CX327" s="100"/>
      <c r="CY327" s="100"/>
      <c r="CZ327" s="100"/>
      <c r="DA327" s="100"/>
      <c r="DB327" s="100"/>
      <c r="DC327" s="100"/>
      <c r="DD327" s="101"/>
    </row>
    <row r="328" spans="1:108" ht="22.5" customHeight="1" thickBot="1">
      <c r="A328" s="70" t="s">
        <v>454</v>
      </c>
      <c r="B328" s="19" t="s">
        <v>455</v>
      </c>
      <c r="C328" s="65">
        <v>0</v>
      </c>
      <c r="D328" s="53"/>
      <c r="E328" s="198"/>
      <c r="F328" s="199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100"/>
      <c r="BS328" s="100"/>
      <c r="BT328" s="100"/>
      <c r="BU328" s="100"/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  <c r="CW328" s="100"/>
      <c r="CX328" s="100"/>
      <c r="CY328" s="100"/>
      <c r="CZ328" s="100"/>
      <c r="DA328" s="100"/>
      <c r="DB328" s="100"/>
      <c r="DC328" s="100"/>
      <c r="DD328" s="101"/>
    </row>
    <row r="329" spans="1:108" ht="22.5" customHeight="1" thickBot="1">
      <c r="A329" s="70" t="s">
        <v>456</v>
      </c>
      <c r="B329" s="19" t="s">
        <v>457</v>
      </c>
      <c r="C329" s="64"/>
      <c r="D329" s="53"/>
      <c r="E329" s="198"/>
      <c r="F329" s="199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100"/>
      <c r="BS329" s="100"/>
      <c r="BT329" s="100"/>
      <c r="BU329" s="100"/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1"/>
    </row>
    <row r="330" spans="1:108" ht="22.5" customHeight="1" thickBot="1">
      <c r="A330" s="184" t="s">
        <v>523</v>
      </c>
      <c r="B330" s="185"/>
      <c r="C330" s="34"/>
      <c r="D330" s="53" t="b">
        <v>0</v>
      </c>
      <c r="E330" s="198"/>
      <c r="F330" s="199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  <c r="BA330" s="100"/>
      <c r="BB330" s="100"/>
      <c r="BC330" s="100"/>
      <c r="BD330" s="100"/>
      <c r="BE330" s="100"/>
      <c r="BF330" s="100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100"/>
      <c r="BS330" s="100"/>
      <c r="BT330" s="100"/>
      <c r="BU330" s="100"/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  <c r="CM330" s="100"/>
      <c r="CN330" s="100"/>
      <c r="CO330" s="100"/>
      <c r="CP330" s="100"/>
      <c r="CQ330" s="100"/>
      <c r="CR330" s="100"/>
      <c r="CS330" s="100"/>
      <c r="CT330" s="100"/>
      <c r="CU330" s="100"/>
      <c r="CV330" s="100"/>
      <c r="CW330" s="100"/>
      <c r="CX330" s="100"/>
      <c r="CY330" s="100"/>
      <c r="CZ330" s="100"/>
      <c r="DA330" s="100"/>
      <c r="DB330" s="100"/>
      <c r="DC330" s="100"/>
      <c r="DD330" s="101"/>
    </row>
    <row r="331" spans="1:108" ht="22.5" customHeight="1" thickBot="1">
      <c r="A331" s="70" t="s">
        <v>458</v>
      </c>
      <c r="B331" s="19" t="s">
        <v>455</v>
      </c>
      <c r="C331" s="65">
        <v>0</v>
      </c>
      <c r="D331" s="53"/>
      <c r="E331" s="198"/>
      <c r="F331" s="199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  <c r="BB331" s="100"/>
      <c r="BC331" s="100"/>
      <c r="BD331" s="100"/>
      <c r="BE331" s="100"/>
      <c r="BF331" s="100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100"/>
      <c r="BS331" s="100"/>
      <c r="BT331" s="100"/>
      <c r="BU331" s="100"/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  <c r="CW331" s="100"/>
      <c r="CX331" s="100"/>
      <c r="CY331" s="100"/>
      <c r="CZ331" s="100"/>
      <c r="DA331" s="100"/>
      <c r="DB331" s="100"/>
      <c r="DC331" s="100"/>
      <c r="DD331" s="101"/>
    </row>
    <row r="332" spans="1:108" ht="22.5" customHeight="1" thickBot="1">
      <c r="A332" s="70" t="s">
        <v>460</v>
      </c>
      <c r="B332" s="19" t="s">
        <v>457</v>
      </c>
      <c r="C332" s="64"/>
      <c r="D332" s="53"/>
      <c r="E332" s="198"/>
      <c r="F332" s="199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  <c r="BA332" s="100"/>
      <c r="BB332" s="100"/>
      <c r="BC332" s="100"/>
      <c r="BD332" s="100"/>
      <c r="BE332" s="100"/>
      <c r="BF332" s="100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100"/>
      <c r="BS332" s="100"/>
      <c r="BT332" s="100"/>
      <c r="BU332" s="100"/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1"/>
    </row>
    <row r="333" spans="1:108" ht="22.5" customHeight="1" thickBot="1">
      <c r="A333" s="184" t="s">
        <v>524</v>
      </c>
      <c r="B333" s="185"/>
      <c r="C333" s="34"/>
      <c r="D333" s="53" t="b">
        <v>0</v>
      </c>
      <c r="E333" s="198"/>
      <c r="F333" s="199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  <c r="BA333" s="100"/>
      <c r="BB333" s="100"/>
      <c r="BC333" s="100"/>
      <c r="BD333" s="100"/>
      <c r="BE333" s="100"/>
      <c r="BF333" s="100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100"/>
      <c r="BS333" s="100"/>
      <c r="BT333" s="100"/>
      <c r="BU333" s="100"/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1"/>
    </row>
    <row r="334" spans="1:108" ht="22.5" customHeight="1" thickBot="1">
      <c r="A334" s="70" t="s">
        <v>461</v>
      </c>
      <c r="B334" s="19" t="s">
        <v>455</v>
      </c>
      <c r="C334" s="65">
        <v>0</v>
      </c>
      <c r="D334" s="53"/>
      <c r="E334" s="198"/>
      <c r="F334" s="199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  <c r="BA334" s="100"/>
      <c r="BB334" s="100"/>
      <c r="BC334" s="100"/>
      <c r="BD334" s="100"/>
      <c r="BE334" s="100"/>
      <c r="BF334" s="100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100"/>
      <c r="BS334" s="100"/>
      <c r="BT334" s="100"/>
      <c r="BU334" s="100"/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1"/>
    </row>
    <row r="335" spans="1:108" ht="22.5" customHeight="1" thickBot="1">
      <c r="A335" s="70" t="s">
        <v>459</v>
      </c>
      <c r="B335" s="19" t="s">
        <v>457</v>
      </c>
      <c r="C335" s="64"/>
      <c r="D335" s="53"/>
      <c r="E335" s="198"/>
      <c r="F335" s="199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  <c r="BB335" s="100"/>
      <c r="BC335" s="100"/>
      <c r="BD335" s="100"/>
      <c r="BE335" s="100"/>
      <c r="BF335" s="100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100"/>
      <c r="BS335" s="100"/>
      <c r="BT335" s="100"/>
      <c r="BU335" s="100"/>
      <c r="BV335" s="100"/>
      <c r="BW335" s="100"/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CI335" s="100"/>
      <c r="CJ335" s="100"/>
      <c r="CK335" s="100"/>
      <c r="CL335" s="100"/>
      <c r="CM335" s="100"/>
      <c r="CN335" s="100"/>
      <c r="CO335" s="100"/>
      <c r="CP335" s="100"/>
      <c r="CQ335" s="100"/>
      <c r="CR335" s="100"/>
      <c r="CS335" s="100"/>
      <c r="CT335" s="100"/>
      <c r="CU335" s="100"/>
      <c r="CV335" s="100"/>
      <c r="CW335" s="100"/>
      <c r="CX335" s="100"/>
      <c r="CY335" s="100"/>
      <c r="CZ335" s="100"/>
      <c r="DA335" s="100"/>
      <c r="DB335" s="100"/>
      <c r="DC335" s="100"/>
      <c r="DD335" s="101"/>
    </row>
    <row r="336" spans="1:108" ht="22.5" customHeight="1" thickBot="1">
      <c r="A336" s="184" t="s">
        <v>525</v>
      </c>
      <c r="B336" s="185"/>
      <c r="C336" s="34"/>
      <c r="D336" s="53" t="b">
        <v>0</v>
      </c>
      <c r="E336" s="198"/>
      <c r="F336" s="199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  <c r="BA336" s="100"/>
      <c r="BB336" s="100"/>
      <c r="BC336" s="100"/>
      <c r="BD336" s="100"/>
      <c r="BE336" s="100"/>
      <c r="BF336" s="100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100"/>
      <c r="BS336" s="100"/>
      <c r="BT336" s="100"/>
      <c r="BU336" s="100"/>
      <c r="BV336" s="100"/>
      <c r="BW336" s="100"/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CI336" s="100"/>
      <c r="CJ336" s="100"/>
      <c r="CK336" s="100"/>
      <c r="CL336" s="100"/>
      <c r="CM336" s="100"/>
      <c r="CN336" s="100"/>
      <c r="CO336" s="100"/>
      <c r="CP336" s="100"/>
      <c r="CQ336" s="100"/>
      <c r="CR336" s="100"/>
      <c r="CS336" s="100"/>
      <c r="CT336" s="100"/>
      <c r="CU336" s="100"/>
      <c r="CV336" s="100"/>
      <c r="CW336" s="100"/>
      <c r="CX336" s="100"/>
      <c r="CY336" s="100"/>
      <c r="CZ336" s="100"/>
      <c r="DA336" s="100"/>
      <c r="DB336" s="100"/>
      <c r="DC336" s="100"/>
      <c r="DD336" s="101"/>
    </row>
    <row r="337" spans="1:108" ht="22.5" customHeight="1" thickBot="1">
      <c r="A337" s="70" t="s">
        <v>462</v>
      </c>
      <c r="B337" s="19" t="s">
        <v>455</v>
      </c>
      <c r="C337" s="65">
        <v>0</v>
      </c>
      <c r="D337" s="53"/>
      <c r="E337" s="198"/>
      <c r="F337" s="199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100"/>
      <c r="BS337" s="100"/>
      <c r="BT337" s="100"/>
      <c r="BU337" s="100"/>
      <c r="BV337" s="100"/>
      <c r="BW337" s="100"/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CI337" s="100"/>
      <c r="CJ337" s="100"/>
      <c r="CK337" s="100"/>
      <c r="CL337" s="100"/>
      <c r="CM337" s="100"/>
      <c r="CN337" s="100"/>
      <c r="CO337" s="100"/>
      <c r="CP337" s="100"/>
      <c r="CQ337" s="100"/>
      <c r="CR337" s="100"/>
      <c r="CS337" s="100"/>
      <c r="CT337" s="100"/>
      <c r="CU337" s="100"/>
      <c r="CV337" s="100"/>
      <c r="CW337" s="100"/>
      <c r="CX337" s="100"/>
      <c r="CY337" s="100"/>
      <c r="CZ337" s="100"/>
      <c r="DA337" s="100"/>
      <c r="DB337" s="100"/>
      <c r="DC337" s="100"/>
      <c r="DD337" s="101"/>
    </row>
    <row r="338" spans="1:108" ht="22.5" customHeight="1" thickBot="1">
      <c r="A338" s="70" t="s">
        <v>463</v>
      </c>
      <c r="B338" s="19" t="s">
        <v>457</v>
      </c>
      <c r="C338" s="64"/>
      <c r="D338" s="53"/>
      <c r="E338" s="198"/>
      <c r="F338" s="199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  <c r="BA338" s="100"/>
      <c r="BB338" s="100"/>
      <c r="BC338" s="100"/>
      <c r="BD338" s="100"/>
      <c r="BE338" s="100"/>
      <c r="BF338" s="100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100"/>
      <c r="BS338" s="100"/>
      <c r="BT338" s="100"/>
      <c r="BU338" s="100"/>
      <c r="BV338" s="100"/>
      <c r="BW338" s="100"/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CI338" s="100"/>
      <c r="CJ338" s="100"/>
      <c r="CK338" s="100"/>
      <c r="CL338" s="100"/>
      <c r="CM338" s="100"/>
      <c r="CN338" s="100"/>
      <c r="CO338" s="100"/>
      <c r="CP338" s="100"/>
      <c r="CQ338" s="100"/>
      <c r="CR338" s="100"/>
      <c r="CS338" s="100"/>
      <c r="CT338" s="100"/>
      <c r="CU338" s="100"/>
      <c r="CV338" s="100"/>
      <c r="CW338" s="100"/>
      <c r="CX338" s="100"/>
      <c r="CY338" s="100"/>
      <c r="CZ338" s="100"/>
      <c r="DA338" s="100"/>
      <c r="DB338" s="100"/>
      <c r="DC338" s="100"/>
      <c r="DD338" s="101"/>
    </row>
    <row r="339" spans="1:108" ht="22.5" customHeight="1" thickBot="1">
      <c r="A339" s="184" t="s">
        <v>526</v>
      </c>
      <c r="B339" s="185"/>
      <c r="C339" s="34"/>
      <c r="D339" s="53" t="b">
        <v>0</v>
      </c>
      <c r="E339" s="198"/>
      <c r="F339" s="199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  <c r="BA339" s="100"/>
      <c r="BB339" s="100"/>
      <c r="BC339" s="100"/>
      <c r="BD339" s="100"/>
      <c r="BE339" s="100"/>
      <c r="BF339" s="100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100"/>
      <c r="BS339" s="100"/>
      <c r="BT339" s="100"/>
      <c r="BU339" s="100"/>
      <c r="BV339" s="100"/>
      <c r="BW339" s="100"/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CI339" s="100"/>
      <c r="CJ339" s="100"/>
      <c r="CK339" s="100"/>
      <c r="CL339" s="100"/>
      <c r="CM339" s="100"/>
      <c r="CN339" s="100"/>
      <c r="CO339" s="100"/>
      <c r="CP339" s="100"/>
      <c r="CQ339" s="100"/>
      <c r="CR339" s="100"/>
      <c r="CS339" s="100"/>
      <c r="CT339" s="100"/>
      <c r="CU339" s="100"/>
      <c r="CV339" s="100"/>
      <c r="CW339" s="100"/>
      <c r="CX339" s="100"/>
      <c r="CY339" s="100"/>
      <c r="CZ339" s="100"/>
      <c r="DA339" s="100"/>
      <c r="DB339" s="100"/>
      <c r="DC339" s="100"/>
      <c r="DD339" s="101"/>
    </row>
    <row r="340" spans="1:108" ht="22.5" customHeight="1" thickBot="1">
      <c r="A340" s="70" t="s">
        <v>464</v>
      </c>
      <c r="B340" s="19" t="s">
        <v>455</v>
      </c>
      <c r="C340" s="65">
        <v>0</v>
      </c>
      <c r="D340" s="53"/>
      <c r="E340" s="198"/>
      <c r="F340" s="199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100"/>
      <c r="BS340" s="100"/>
      <c r="BT340" s="100"/>
      <c r="BU340" s="100"/>
      <c r="BV340" s="100"/>
      <c r="BW340" s="100"/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CI340" s="100"/>
      <c r="CJ340" s="100"/>
      <c r="CK340" s="100"/>
      <c r="CL340" s="100"/>
      <c r="CM340" s="100"/>
      <c r="CN340" s="100"/>
      <c r="CO340" s="100"/>
      <c r="CP340" s="100"/>
      <c r="CQ340" s="100"/>
      <c r="CR340" s="100"/>
      <c r="CS340" s="100"/>
      <c r="CT340" s="100"/>
      <c r="CU340" s="100"/>
      <c r="CV340" s="100"/>
      <c r="CW340" s="100"/>
      <c r="CX340" s="100"/>
      <c r="CY340" s="100"/>
      <c r="CZ340" s="100"/>
      <c r="DA340" s="100"/>
      <c r="DB340" s="100"/>
      <c r="DC340" s="100"/>
      <c r="DD340" s="101"/>
    </row>
    <row r="341" spans="1:108" ht="22.5" customHeight="1" thickBot="1">
      <c r="A341" s="70" t="s">
        <v>465</v>
      </c>
      <c r="B341" s="19" t="s">
        <v>457</v>
      </c>
      <c r="C341" s="64"/>
      <c r="D341" s="53"/>
      <c r="E341" s="198"/>
      <c r="F341" s="199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100"/>
      <c r="BS341" s="100"/>
      <c r="BT341" s="100"/>
      <c r="BU341" s="100"/>
      <c r="BV341" s="100"/>
      <c r="BW341" s="100"/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CI341" s="100"/>
      <c r="CJ341" s="100"/>
      <c r="CK341" s="100"/>
      <c r="CL341" s="100"/>
      <c r="CM341" s="100"/>
      <c r="CN341" s="100"/>
      <c r="CO341" s="100"/>
      <c r="CP341" s="100"/>
      <c r="CQ341" s="100"/>
      <c r="CR341" s="100"/>
      <c r="CS341" s="100"/>
      <c r="CT341" s="100"/>
      <c r="CU341" s="100"/>
      <c r="CV341" s="100"/>
      <c r="CW341" s="100"/>
      <c r="CX341" s="100"/>
      <c r="CY341" s="100"/>
      <c r="CZ341" s="100"/>
      <c r="DA341" s="100"/>
      <c r="DB341" s="100"/>
      <c r="DC341" s="100"/>
      <c r="DD341" s="101"/>
    </row>
    <row r="342" spans="1:108" ht="22.5" customHeight="1" thickBot="1">
      <c r="A342" s="178" t="s">
        <v>469</v>
      </c>
      <c r="B342" s="179"/>
      <c r="C342" s="180"/>
      <c r="D342" s="53"/>
      <c r="E342" s="198"/>
      <c r="F342" s="199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100"/>
      <c r="BS342" s="100"/>
      <c r="BT342" s="100"/>
      <c r="BU342" s="100"/>
      <c r="BV342" s="100"/>
      <c r="BW342" s="100"/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CI342" s="100"/>
      <c r="CJ342" s="100"/>
      <c r="CK342" s="100"/>
      <c r="CL342" s="100"/>
      <c r="CM342" s="100"/>
      <c r="CN342" s="100"/>
      <c r="CO342" s="100"/>
      <c r="CP342" s="100"/>
      <c r="CQ342" s="100"/>
      <c r="CR342" s="100"/>
      <c r="CS342" s="100"/>
      <c r="CT342" s="100"/>
      <c r="CU342" s="100"/>
      <c r="CV342" s="100"/>
      <c r="CW342" s="100"/>
      <c r="CX342" s="100"/>
      <c r="CY342" s="100"/>
      <c r="CZ342" s="100"/>
      <c r="DA342" s="100"/>
      <c r="DB342" s="100"/>
      <c r="DC342" s="100"/>
      <c r="DD342" s="101"/>
    </row>
    <row r="343" spans="1:108" ht="20.25" customHeight="1" thickBot="1">
      <c r="A343" s="70"/>
      <c r="B343" s="158" t="s">
        <v>466</v>
      </c>
      <c r="C343" s="134">
        <f>COUNTIF(D327:D339,"=verdadeiro")</f>
        <v>0</v>
      </c>
      <c r="D343" s="53"/>
      <c r="E343" s="198"/>
      <c r="F343" s="199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100"/>
      <c r="BD343" s="100"/>
      <c r="BE343" s="100"/>
      <c r="BF343" s="100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100"/>
      <c r="BS343" s="100"/>
      <c r="BT343" s="100"/>
      <c r="BU343" s="100"/>
      <c r="BV343" s="100"/>
      <c r="BW343" s="100"/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CI343" s="100"/>
      <c r="CJ343" s="100"/>
      <c r="CK343" s="100"/>
      <c r="CL343" s="100"/>
      <c r="CM343" s="100"/>
      <c r="CN343" s="100"/>
      <c r="CO343" s="100"/>
      <c r="CP343" s="100"/>
      <c r="CQ343" s="100"/>
      <c r="CR343" s="100"/>
      <c r="CS343" s="100"/>
      <c r="CT343" s="100"/>
      <c r="CU343" s="100"/>
      <c r="CV343" s="100"/>
      <c r="CW343" s="100"/>
      <c r="CX343" s="100"/>
      <c r="CY343" s="100"/>
      <c r="CZ343" s="100"/>
      <c r="DA343" s="100"/>
      <c r="DB343" s="100"/>
      <c r="DC343" s="100"/>
      <c r="DD343" s="101"/>
    </row>
    <row r="344" spans="1:108" ht="21" customHeight="1" thickBot="1">
      <c r="A344" s="70"/>
      <c r="B344" s="158" t="s">
        <v>468</v>
      </c>
      <c r="C344" s="134">
        <f>IF(C343=0,0,(IF(D327,IF(C329&gt;100%,0%,IF(C329&lt;0%,100%,100%-C329)))+IF(D330,IF(C332&gt;100%,0%,IF(C332&lt;0%,100%,100%-C332)))+IF(D333,IF(C335&gt;100%,0%,IF(C335&lt;0%,100%,100%-C335)))+IF(D336,IF(C338&gt;100%,0%,IF(C338&lt;0%,100%,100%-C338)))+IF(D339,IF(C341&gt;100%,0%,IF(C341&lt;0%,100%,100%-C341))))/C343)</f>
        <v>0</v>
      </c>
      <c r="D344" s="53"/>
      <c r="E344" s="198"/>
      <c r="F344" s="199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  <c r="BB344" s="100"/>
      <c r="BC344" s="100"/>
      <c r="BD344" s="100"/>
      <c r="BE344" s="100"/>
      <c r="BF344" s="100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100"/>
      <c r="BS344" s="100"/>
      <c r="BT344" s="100"/>
      <c r="BU344" s="100"/>
      <c r="BV344" s="100"/>
      <c r="BW344" s="100"/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CI344" s="100"/>
      <c r="CJ344" s="100"/>
      <c r="CK344" s="100"/>
      <c r="CL344" s="100"/>
      <c r="CM344" s="100"/>
      <c r="CN344" s="100"/>
      <c r="CO344" s="100"/>
      <c r="CP344" s="100"/>
      <c r="CQ344" s="100"/>
      <c r="CR344" s="100"/>
      <c r="CS344" s="100"/>
      <c r="CT344" s="100"/>
      <c r="CU344" s="100"/>
      <c r="CV344" s="100"/>
      <c r="CW344" s="100"/>
      <c r="CX344" s="100"/>
      <c r="CY344" s="100"/>
      <c r="CZ344" s="100"/>
      <c r="DA344" s="100"/>
      <c r="DB344" s="100"/>
      <c r="DC344" s="100"/>
      <c r="DD344" s="101"/>
    </row>
    <row r="345" spans="1:108" ht="19.5" customHeight="1" thickBot="1">
      <c r="A345" s="70"/>
      <c r="B345" s="158" t="s">
        <v>467</v>
      </c>
      <c r="C345" s="134">
        <f>IF(C343=0,0,(IF(D327,IF(C328&gt;0,1,0))+IF(D330,IF(C331&gt;0,1,0))+IF(D333,IF(C334&gt;0,1,0))+IF(D336,IF(C337&gt;0,1,0))+IF(D339,IF(C340&gt;0,1,0)))/C343)</f>
        <v>0</v>
      </c>
      <c r="D345" s="53"/>
      <c r="E345" s="198"/>
      <c r="F345" s="199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  <c r="BA345" s="100"/>
      <c r="BB345" s="100"/>
      <c r="BC345" s="100"/>
      <c r="BD345" s="100"/>
      <c r="BE345" s="100"/>
      <c r="BF345" s="100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100"/>
      <c r="BS345" s="100"/>
      <c r="BT345" s="100"/>
      <c r="BU345" s="100"/>
      <c r="BV345" s="100"/>
      <c r="BW345" s="100"/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CI345" s="100"/>
      <c r="CJ345" s="100"/>
      <c r="CK345" s="100"/>
      <c r="CL345" s="100"/>
      <c r="CM345" s="100"/>
      <c r="CN345" s="100"/>
      <c r="CO345" s="100"/>
      <c r="CP345" s="100"/>
      <c r="CQ345" s="100"/>
      <c r="CR345" s="100"/>
      <c r="CS345" s="100"/>
      <c r="CT345" s="100"/>
      <c r="CU345" s="100"/>
      <c r="CV345" s="100"/>
      <c r="CW345" s="100"/>
      <c r="CX345" s="100"/>
      <c r="CY345" s="100"/>
      <c r="CZ345" s="100"/>
      <c r="DA345" s="100"/>
      <c r="DB345" s="100"/>
      <c r="DC345" s="100"/>
      <c r="DD345" s="101"/>
    </row>
    <row r="346" spans="1:108" ht="19.5" customHeight="1" thickBot="1">
      <c r="A346" s="70"/>
      <c r="B346" s="159"/>
      <c r="C346" s="20"/>
      <c r="D346" s="53"/>
      <c r="E346" s="198"/>
      <c r="F346" s="199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100"/>
      <c r="BS346" s="100"/>
      <c r="BT346" s="100"/>
      <c r="BU346" s="100"/>
      <c r="BV346" s="100"/>
      <c r="BW346" s="100"/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CI346" s="100"/>
      <c r="CJ346" s="100"/>
      <c r="CK346" s="100"/>
      <c r="CL346" s="100"/>
      <c r="CM346" s="100"/>
      <c r="CN346" s="100"/>
      <c r="CO346" s="100"/>
      <c r="CP346" s="100"/>
      <c r="CQ346" s="100"/>
      <c r="CR346" s="100"/>
      <c r="CS346" s="100"/>
      <c r="CT346" s="100"/>
      <c r="CU346" s="100"/>
      <c r="CV346" s="100"/>
      <c r="CW346" s="100"/>
      <c r="CX346" s="100"/>
      <c r="CY346" s="100"/>
      <c r="CZ346" s="100"/>
      <c r="DA346" s="100"/>
      <c r="DB346" s="100"/>
      <c r="DC346" s="100"/>
      <c r="DD346" s="101"/>
    </row>
    <row r="347" spans="1:108" ht="21" customHeight="1" thickBot="1">
      <c r="A347" s="181" t="s">
        <v>470</v>
      </c>
      <c r="B347" s="182"/>
      <c r="C347" s="183"/>
      <c r="D347" s="53"/>
      <c r="E347" s="198"/>
      <c r="F347" s="199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100"/>
      <c r="BS347" s="100"/>
      <c r="BT347" s="100"/>
      <c r="BU347" s="100"/>
      <c r="BV347" s="100"/>
      <c r="BW347" s="100"/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CI347" s="100"/>
      <c r="CJ347" s="100"/>
      <c r="CK347" s="100"/>
      <c r="CL347" s="100"/>
      <c r="CM347" s="100"/>
      <c r="CN347" s="100"/>
      <c r="CO347" s="100"/>
      <c r="CP347" s="100"/>
      <c r="CQ347" s="100"/>
      <c r="CR347" s="100"/>
      <c r="CS347" s="100"/>
      <c r="CT347" s="100"/>
      <c r="CU347" s="100"/>
      <c r="CV347" s="100"/>
      <c r="CW347" s="100"/>
      <c r="CX347" s="100"/>
      <c r="CY347" s="100"/>
      <c r="CZ347" s="100"/>
      <c r="DA347" s="100"/>
      <c r="DB347" s="100"/>
      <c r="DC347" s="100"/>
      <c r="DD347" s="101"/>
    </row>
    <row r="348" spans="1:108" ht="22.5" customHeight="1" thickBot="1">
      <c r="A348" s="184" t="s">
        <v>522</v>
      </c>
      <c r="B348" s="185"/>
      <c r="C348" s="34"/>
      <c r="D348" s="53" t="b">
        <v>0</v>
      </c>
      <c r="E348" s="198"/>
      <c r="F348" s="199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100"/>
      <c r="BS348" s="100"/>
      <c r="BT348" s="100"/>
      <c r="BU348" s="100"/>
      <c r="BV348" s="100"/>
      <c r="BW348" s="100"/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CI348" s="100"/>
      <c r="CJ348" s="100"/>
      <c r="CK348" s="100"/>
      <c r="CL348" s="100"/>
      <c r="CM348" s="100"/>
      <c r="CN348" s="100"/>
      <c r="CO348" s="100"/>
      <c r="CP348" s="100"/>
      <c r="CQ348" s="100"/>
      <c r="CR348" s="100"/>
      <c r="CS348" s="100"/>
      <c r="CT348" s="100"/>
      <c r="CU348" s="100"/>
      <c r="CV348" s="100"/>
      <c r="CW348" s="100"/>
      <c r="CX348" s="100"/>
      <c r="CY348" s="100"/>
      <c r="CZ348" s="100"/>
      <c r="DA348" s="100"/>
      <c r="DB348" s="100"/>
      <c r="DC348" s="100"/>
      <c r="DD348" s="101"/>
    </row>
    <row r="349" spans="1:108" ht="22.5" customHeight="1" thickBot="1">
      <c r="A349" s="70" t="s">
        <v>472</v>
      </c>
      <c r="B349" s="19" t="s">
        <v>455</v>
      </c>
      <c r="C349" s="65">
        <v>0</v>
      </c>
      <c r="D349" s="53"/>
      <c r="E349" s="198"/>
      <c r="F349" s="199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100"/>
      <c r="BS349" s="100"/>
      <c r="BT349" s="100"/>
      <c r="BU349" s="100"/>
      <c r="BV349" s="100"/>
      <c r="BW349" s="100"/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CI349" s="100"/>
      <c r="CJ349" s="100"/>
      <c r="CK349" s="100"/>
      <c r="CL349" s="100"/>
      <c r="CM349" s="100"/>
      <c r="CN349" s="100"/>
      <c r="CO349" s="100"/>
      <c r="CP349" s="100"/>
      <c r="CQ349" s="100"/>
      <c r="CR349" s="100"/>
      <c r="CS349" s="100"/>
      <c r="CT349" s="100"/>
      <c r="CU349" s="100"/>
      <c r="CV349" s="100"/>
      <c r="CW349" s="100"/>
      <c r="CX349" s="100"/>
      <c r="CY349" s="100"/>
      <c r="CZ349" s="100"/>
      <c r="DA349" s="100"/>
      <c r="DB349" s="100"/>
      <c r="DC349" s="100"/>
      <c r="DD349" s="101"/>
    </row>
    <row r="350" spans="1:108" ht="22.5" customHeight="1" thickBot="1">
      <c r="A350" s="70" t="s">
        <v>473</v>
      </c>
      <c r="B350" s="19" t="s">
        <v>471</v>
      </c>
      <c r="C350" s="65">
        <v>0</v>
      </c>
      <c r="D350" s="53"/>
      <c r="E350" s="198"/>
      <c r="F350" s="199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100"/>
      <c r="BD350" s="100"/>
      <c r="BE350" s="100"/>
      <c r="BF350" s="100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100"/>
      <c r="BS350" s="100"/>
      <c r="BT350" s="100"/>
      <c r="BU350" s="100"/>
      <c r="BV350" s="100"/>
      <c r="BW350" s="100"/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CI350" s="100"/>
      <c r="CJ350" s="100"/>
      <c r="CK350" s="100"/>
      <c r="CL350" s="100"/>
      <c r="CM350" s="100"/>
      <c r="CN350" s="100"/>
      <c r="CO350" s="100"/>
      <c r="CP350" s="100"/>
      <c r="CQ350" s="100"/>
      <c r="CR350" s="100"/>
      <c r="CS350" s="100"/>
      <c r="CT350" s="100"/>
      <c r="CU350" s="100"/>
      <c r="CV350" s="100"/>
      <c r="CW350" s="100"/>
      <c r="CX350" s="100"/>
      <c r="CY350" s="100"/>
      <c r="CZ350" s="100"/>
      <c r="DA350" s="100"/>
      <c r="DB350" s="100"/>
      <c r="DC350" s="100"/>
      <c r="DD350" s="101"/>
    </row>
    <row r="351" spans="1:108" ht="22.5" customHeight="1" thickBot="1">
      <c r="A351" s="70" t="s">
        <v>531</v>
      </c>
      <c r="B351" s="19" t="s">
        <v>530</v>
      </c>
      <c r="C351" s="64"/>
      <c r="D351" s="53"/>
      <c r="E351" s="198"/>
      <c r="F351" s="199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  <c r="BA351" s="100"/>
      <c r="BB351" s="100"/>
      <c r="BC351" s="100"/>
      <c r="BD351" s="100"/>
      <c r="BE351" s="100"/>
      <c r="BF351" s="100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100"/>
      <c r="BS351" s="100"/>
      <c r="BT351" s="100"/>
      <c r="BU351" s="100"/>
      <c r="BV351" s="100"/>
      <c r="BW351" s="100"/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CI351" s="100"/>
      <c r="CJ351" s="100"/>
      <c r="CK351" s="100"/>
      <c r="CL351" s="100"/>
      <c r="CM351" s="100"/>
      <c r="CN351" s="100"/>
      <c r="CO351" s="100"/>
      <c r="CP351" s="100"/>
      <c r="CQ351" s="100"/>
      <c r="CR351" s="100"/>
      <c r="CS351" s="100"/>
      <c r="CT351" s="100"/>
      <c r="CU351" s="100"/>
      <c r="CV351" s="100"/>
      <c r="CW351" s="100"/>
      <c r="CX351" s="100"/>
      <c r="CY351" s="100"/>
      <c r="CZ351" s="100"/>
      <c r="DA351" s="100"/>
      <c r="DB351" s="100"/>
      <c r="DC351" s="100"/>
      <c r="DD351" s="101"/>
    </row>
    <row r="352" spans="1:108" ht="22.5" customHeight="1" thickBot="1">
      <c r="A352" s="70" t="s">
        <v>474</v>
      </c>
      <c r="B352" s="19" t="s">
        <v>457</v>
      </c>
      <c r="C352" s="64"/>
      <c r="D352" s="53"/>
      <c r="E352" s="198"/>
      <c r="F352" s="199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  <c r="BA352" s="100"/>
      <c r="BB352" s="100"/>
      <c r="BC352" s="100"/>
      <c r="BD352" s="100"/>
      <c r="BE352" s="100"/>
      <c r="BF352" s="100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100"/>
      <c r="BS352" s="100"/>
      <c r="BT352" s="100"/>
      <c r="BU352" s="100"/>
      <c r="BV352" s="100"/>
      <c r="BW352" s="100"/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CI352" s="100"/>
      <c r="CJ352" s="100"/>
      <c r="CK352" s="100"/>
      <c r="CL352" s="100"/>
      <c r="CM352" s="100"/>
      <c r="CN352" s="100"/>
      <c r="CO352" s="100"/>
      <c r="CP352" s="100"/>
      <c r="CQ352" s="100"/>
      <c r="CR352" s="100"/>
      <c r="CS352" s="100"/>
      <c r="CT352" s="100"/>
      <c r="CU352" s="100"/>
      <c r="CV352" s="100"/>
      <c r="CW352" s="100"/>
      <c r="CX352" s="100"/>
      <c r="CY352" s="100"/>
      <c r="CZ352" s="100"/>
      <c r="DA352" s="100"/>
      <c r="DB352" s="100"/>
      <c r="DC352" s="100"/>
      <c r="DD352" s="101"/>
    </row>
    <row r="353" spans="1:108" ht="22.5" customHeight="1" thickBot="1">
      <c r="A353" s="184" t="s">
        <v>527</v>
      </c>
      <c r="B353" s="185"/>
      <c r="C353" s="34"/>
      <c r="D353" s="53" t="b">
        <v>0</v>
      </c>
      <c r="E353" s="198"/>
      <c r="F353" s="199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  <c r="BA353" s="100"/>
      <c r="BB353" s="100"/>
      <c r="BC353" s="100"/>
      <c r="BD353" s="100"/>
      <c r="BE353" s="100"/>
      <c r="BF353" s="100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100"/>
      <c r="BS353" s="100"/>
      <c r="BT353" s="100"/>
      <c r="BU353" s="100"/>
      <c r="BV353" s="100"/>
      <c r="BW353" s="100"/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CI353" s="100"/>
      <c r="CJ353" s="100"/>
      <c r="CK353" s="100"/>
      <c r="CL353" s="100"/>
      <c r="CM353" s="100"/>
      <c r="CN353" s="100"/>
      <c r="CO353" s="100"/>
      <c r="CP353" s="100"/>
      <c r="CQ353" s="100"/>
      <c r="CR353" s="100"/>
      <c r="CS353" s="100"/>
      <c r="CT353" s="100"/>
      <c r="CU353" s="100"/>
      <c r="CV353" s="100"/>
      <c r="CW353" s="100"/>
      <c r="CX353" s="100"/>
      <c r="CY353" s="100"/>
      <c r="CZ353" s="100"/>
      <c r="DA353" s="100"/>
      <c r="DB353" s="100"/>
      <c r="DC353" s="100"/>
      <c r="DD353" s="101"/>
    </row>
    <row r="354" spans="1:108" ht="22.5" customHeight="1" thickBot="1">
      <c r="A354" s="70" t="s">
        <v>475</v>
      </c>
      <c r="B354" s="19" t="s">
        <v>455</v>
      </c>
      <c r="C354" s="65">
        <v>0</v>
      </c>
      <c r="D354" s="53"/>
      <c r="E354" s="198"/>
      <c r="F354" s="199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  <c r="BA354" s="100"/>
      <c r="BB354" s="100"/>
      <c r="BC354" s="100"/>
      <c r="BD354" s="100"/>
      <c r="BE354" s="100"/>
      <c r="BF354" s="100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100"/>
      <c r="BS354" s="100"/>
      <c r="BT354" s="100"/>
      <c r="BU354" s="100"/>
      <c r="BV354" s="100"/>
      <c r="BW354" s="100"/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CI354" s="100"/>
      <c r="CJ354" s="100"/>
      <c r="CK354" s="100"/>
      <c r="CL354" s="100"/>
      <c r="CM354" s="100"/>
      <c r="CN354" s="100"/>
      <c r="CO354" s="100"/>
      <c r="CP354" s="100"/>
      <c r="CQ354" s="100"/>
      <c r="CR354" s="100"/>
      <c r="CS354" s="100"/>
      <c r="CT354" s="100"/>
      <c r="CU354" s="100"/>
      <c r="CV354" s="100"/>
      <c r="CW354" s="100"/>
      <c r="CX354" s="100"/>
      <c r="CY354" s="100"/>
      <c r="CZ354" s="100"/>
      <c r="DA354" s="100"/>
      <c r="DB354" s="100"/>
      <c r="DC354" s="100"/>
      <c r="DD354" s="101"/>
    </row>
    <row r="355" spans="1:108" ht="22.5" customHeight="1" thickBot="1">
      <c r="A355" s="70" t="s">
        <v>476</v>
      </c>
      <c r="B355" s="19" t="s">
        <v>471</v>
      </c>
      <c r="C355" s="65">
        <v>0</v>
      </c>
      <c r="D355" s="53"/>
      <c r="E355" s="198"/>
      <c r="F355" s="199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100"/>
      <c r="BS355" s="100"/>
      <c r="BT355" s="100"/>
      <c r="BU355" s="100"/>
      <c r="BV355" s="100"/>
      <c r="BW355" s="100"/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CI355" s="100"/>
      <c r="CJ355" s="100"/>
      <c r="CK355" s="100"/>
      <c r="CL355" s="100"/>
      <c r="CM355" s="100"/>
      <c r="CN355" s="100"/>
      <c r="CO355" s="100"/>
      <c r="CP355" s="100"/>
      <c r="CQ355" s="100"/>
      <c r="CR355" s="100"/>
      <c r="CS355" s="100"/>
      <c r="CT355" s="100"/>
      <c r="CU355" s="100"/>
      <c r="CV355" s="100"/>
      <c r="CW355" s="100"/>
      <c r="CX355" s="100"/>
      <c r="CY355" s="100"/>
      <c r="CZ355" s="100"/>
      <c r="DA355" s="100"/>
      <c r="DB355" s="100"/>
      <c r="DC355" s="100"/>
      <c r="DD355" s="101"/>
    </row>
    <row r="356" spans="1:108" ht="22.5" customHeight="1" thickBot="1">
      <c r="A356" s="70" t="s">
        <v>532</v>
      </c>
      <c r="B356" s="19" t="s">
        <v>530</v>
      </c>
      <c r="C356" s="64"/>
      <c r="D356" s="53"/>
      <c r="E356" s="198"/>
      <c r="F356" s="199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  <c r="BA356" s="100"/>
      <c r="BB356" s="100"/>
      <c r="BC356" s="100"/>
      <c r="BD356" s="100"/>
      <c r="BE356" s="100"/>
      <c r="BF356" s="100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100"/>
      <c r="BS356" s="100"/>
      <c r="BT356" s="100"/>
      <c r="BU356" s="100"/>
      <c r="BV356" s="100"/>
      <c r="BW356" s="100"/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CI356" s="100"/>
      <c r="CJ356" s="100"/>
      <c r="CK356" s="100"/>
      <c r="CL356" s="100"/>
      <c r="CM356" s="100"/>
      <c r="CN356" s="100"/>
      <c r="CO356" s="100"/>
      <c r="CP356" s="100"/>
      <c r="CQ356" s="100"/>
      <c r="CR356" s="100"/>
      <c r="CS356" s="100"/>
      <c r="CT356" s="100"/>
      <c r="CU356" s="100"/>
      <c r="CV356" s="100"/>
      <c r="CW356" s="100"/>
      <c r="CX356" s="100"/>
      <c r="CY356" s="100"/>
      <c r="CZ356" s="100"/>
      <c r="DA356" s="100"/>
      <c r="DB356" s="100"/>
      <c r="DC356" s="100"/>
      <c r="DD356" s="101"/>
    </row>
    <row r="357" spans="1:108" ht="22.5" customHeight="1" thickBot="1">
      <c r="A357" s="70" t="s">
        <v>477</v>
      </c>
      <c r="B357" s="19" t="s">
        <v>457</v>
      </c>
      <c r="C357" s="64"/>
      <c r="D357" s="53"/>
      <c r="E357" s="198"/>
      <c r="F357" s="199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  <c r="BA357" s="100"/>
      <c r="BB357" s="100"/>
      <c r="BC357" s="100"/>
      <c r="BD357" s="100"/>
      <c r="BE357" s="100"/>
      <c r="BF357" s="100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100"/>
      <c r="BS357" s="100"/>
      <c r="BT357" s="100"/>
      <c r="BU357" s="100"/>
      <c r="BV357" s="100"/>
      <c r="BW357" s="100"/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CI357" s="100"/>
      <c r="CJ357" s="100"/>
      <c r="CK357" s="100"/>
      <c r="CL357" s="100"/>
      <c r="CM357" s="100"/>
      <c r="CN357" s="100"/>
      <c r="CO357" s="100"/>
      <c r="CP357" s="100"/>
      <c r="CQ357" s="100"/>
      <c r="CR357" s="100"/>
      <c r="CS357" s="100"/>
      <c r="CT357" s="100"/>
      <c r="CU357" s="100"/>
      <c r="CV357" s="100"/>
      <c r="CW357" s="100"/>
      <c r="CX357" s="100"/>
      <c r="CY357" s="100"/>
      <c r="CZ357" s="100"/>
      <c r="DA357" s="100"/>
      <c r="DB357" s="100"/>
      <c r="DC357" s="100"/>
      <c r="DD357" s="101"/>
    </row>
    <row r="358" spans="1:108" ht="22.5" customHeight="1" thickBot="1">
      <c r="A358" s="184" t="s">
        <v>528</v>
      </c>
      <c r="B358" s="185"/>
      <c r="C358" s="34"/>
      <c r="D358" s="53" t="b">
        <v>0</v>
      </c>
      <c r="E358" s="198"/>
      <c r="F358" s="199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  <c r="BA358" s="100"/>
      <c r="BB358" s="100"/>
      <c r="BC358" s="100"/>
      <c r="BD358" s="100"/>
      <c r="BE358" s="100"/>
      <c r="BF358" s="100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100"/>
      <c r="BS358" s="100"/>
      <c r="BT358" s="100"/>
      <c r="BU358" s="100"/>
      <c r="BV358" s="100"/>
      <c r="BW358" s="100"/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CI358" s="100"/>
      <c r="CJ358" s="100"/>
      <c r="CK358" s="100"/>
      <c r="CL358" s="100"/>
      <c r="CM358" s="100"/>
      <c r="CN358" s="100"/>
      <c r="CO358" s="100"/>
      <c r="CP358" s="100"/>
      <c r="CQ358" s="100"/>
      <c r="CR358" s="100"/>
      <c r="CS358" s="100"/>
      <c r="CT358" s="100"/>
      <c r="CU358" s="100"/>
      <c r="CV358" s="100"/>
      <c r="CW358" s="100"/>
      <c r="CX358" s="100"/>
      <c r="CY358" s="100"/>
      <c r="CZ358" s="100"/>
      <c r="DA358" s="100"/>
      <c r="DB358" s="100"/>
      <c r="DC358" s="100"/>
      <c r="DD358" s="101"/>
    </row>
    <row r="359" spans="1:108" ht="22.5" customHeight="1" thickBot="1">
      <c r="A359" s="70" t="s">
        <v>478</v>
      </c>
      <c r="B359" s="19" t="s">
        <v>455</v>
      </c>
      <c r="C359" s="65">
        <v>0</v>
      </c>
      <c r="D359" s="53"/>
      <c r="E359" s="198"/>
      <c r="F359" s="199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00"/>
      <c r="BB359" s="100"/>
      <c r="BC359" s="100"/>
      <c r="BD359" s="100"/>
      <c r="BE359" s="100"/>
      <c r="BF359" s="100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100"/>
      <c r="BS359" s="100"/>
      <c r="BT359" s="100"/>
      <c r="BU359" s="100"/>
      <c r="BV359" s="100"/>
      <c r="BW359" s="100"/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CI359" s="100"/>
      <c r="CJ359" s="100"/>
      <c r="CK359" s="100"/>
      <c r="CL359" s="100"/>
      <c r="CM359" s="100"/>
      <c r="CN359" s="100"/>
      <c r="CO359" s="100"/>
      <c r="CP359" s="100"/>
      <c r="CQ359" s="100"/>
      <c r="CR359" s="100"/>
      <c r="CS359" s="100"/>
      <c r="CT359" s="100"/>
      <c r="CU359" s="100"/>
      <c r="CV359" s="100"/>
      <c r="CW359" s="100"/>
      <c r="CX359" s="100"/>
      <c r="CY359" s="100"/>
      <c r="CZ359" s="100"/>
      <c r="DA359" s="100"/>
      <c r="DB359" s="100"/>
      <c r="DC359" s="100"/>
      <c r="DD359" s="101"/>
    </row>
    <row r="360" spans="1:108" ht="22.5" customHeight="1" thickBot="1">
      <c r="A360" s="70" t="s">
        <v>481</v>
      </c>
      <c r="B360" s="19" t="s">
        <v>471</v>
      </c>
      <c r="C360" s="65">
        <v>0</v>
      </c>
      <c r="D360" s="53"/>
      <c r="E360" s="198"/>
      <c r="F360" s="199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  <c r="BA360" s="100"/>
      <c r="BB360" s="100"/>
      <c r="BC360" s="100"/>
      <c r="BD360" s="100"/>
      <c r="BE360" s="100"/>
      <c r="BF360" s="100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100"/>
      <c r="BS360" s="100"/>
      <c r="BT360" s="100"/>
      <c r="BU360" s="100"/>
      <c r="BV360" s="100"/>
      <c r="BW360" s="100"/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CI360" s="100"/>
      <c r="CJ360" s="100"/>
      <c r="CK360" s="100"/>
      <c r="CL360" s="100"/>
      <c r="CM360" s="100"/>
      <c r="CN360" s="100"/>
      <c r="CO360" s="100"/>
      <c r="CP360" s="100"/>
      <c r="CQ360" s="100"/>
      <c r="CR360" s="100"/>
      <c r="CS360" s="100"/>
      <c r="CT360" s="100"/>
      <c r="CU360" s="100"/>
      <c r="CV360" s="100"/>
      <c r="CW360" s="100"/>
      <c r="CX360" s="100"/>
      <c r="CY360" s="100"/>
      <c r="CZ360" s="100"/>
      <c r="DA360" s="100"/>
      <c r="DB360" s="100"/>
      <c r="DC360" s="100"/>
      <c r="DD360" s="101"/>
    </row>
    <row r="361" spans="1:108" ht="22.5" customHeight="1" thickBot="1">
      <c r="A361" s="70" t="s">
        <v>533</v>
      </c>
      <c r="B361" s="19" t="s">
        <v>530</v>
      </c>
      <c r="C361" s="64"/>
      <c r="D361" s="53"/>
      <c r="E361" s="198"/>
      <c r="F361" s="199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  <c r="BA361" s="100"/>
      <c r="BB361" s="100"/>
      <c r="BC361" s="100"/>
      <c r="BD361" s="100"/>
      <c r="BE361" s="100"/>
      <c r="BF361" s="100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100"/>
      <c r="BS361" s="100"/>
      <c r="BT361" s="100"/>
      <c r="BU361" s="100"/>
      <c r="BV361" s="100"/>
      <c r="BW361" s="100"/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CI361" s="100"/>
      <c r="CJ361" s="100"/>
      <c r="CK361" s="100"/>
      <c r="CL361" s="100"/>
      <c r="CM361" s="100"/>
      <c r="CN361" s="100"/>
      <c r="CO361" s="100"/>
      <c r="CP361" s="100"/>
      <c r="CQ361" s="100"/>
      <c r="CR361" s="100"/>
      <c r="CS361" s="100"/>
      <c r="CT361" s="100"/>
      <c r="CU361" s="100"/>
      <c r="CV361" s="100"/>
      <c r="CW361" s="100"/>
      <c r="CX361" s="100"/>
      <c r="CY361" s="100"/>
      <c r="CZ361" s="100"/>
      <c r="DA361" s="100"/>
      <c r="DB361" s="100"/>
      <c r="DC361" s="100"/>
      <c r="DD361" s="101"/>
    </row>
    <row r="362" spans="1:108" ht="22.5" customHeight="1" thickBot="1">
      <c r="A362" s="70" t="s">
        <v>479</v>
      </c>
      <c r="B362" s="19" t="s">
        <v>457</v>
      </c>
      <c r="C362" s="64"/>
      <c r="D362" s="53"/>
      <c r="E362" s="198"/>
      <c r="F362" s="199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  <c r="BB362" s="100"/>
      <c r="BC362" s="100"/>
      <c r="BD362" s="100"/>
      <c r="BE362" s="100"/>
      <c r="BF362" s="100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100"/>
      <c r="BS362" s="100"/>
      <c r="BT362" s="100"/>
      <c r="BU362" s="100"/>
      <c r="BV362" s="100"/>
      <c r="BW362" s="100"/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CI362" s="100"/>
      <c r="CJ362" s="100"/>
      <c r="CK362" s="100"/>
      <c r="CL362" s="100"/>
      <c r="CM362" s="100"/>
      <c r="CN362" s="100"/>
      <c r="CO362" s="100"/>
      <c r="CP362" s="100"/>
      <c r="CQ362" s="100"/>
      <c r="CR362" s="100"/>
      <c r="CS362" s="100"/>
      <c r="CT362" s="100"/>
      <c r="CU362" s="100"/>
      <c r="CV362" s="100"/>
      <c r="CW362" s="100"/>
      <c r="CX362" s="100"/>
      <c r="CY362" s="100"/>
      <c r="CZ362" s="100"/>
      <c r="DA362" s="100"/>
      <c r="DB362" s="100"/>
      <c r="DC362" s="100"/>
      <c r="DD362" s="101"/>
    </row>
    <row r="363" spans="1:108" ht="22.5" customHeight="1" thickBot="1">
      <c r="A363" s="184" t="s">
        <v>525</v>
      </c>
      <c r="B363" s="185"/>
      <c r="C363" s="34"/>
      <c r="D363" s="53" t="b">
        <v>0</v>
      </c>
      <c r="E363" s="198"/>
      <c r="F363" s="199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  <c r="BA363" s="100"/>
      <c r="BB363" s="100"/>
      <c r="BC363" s="100"/>
      <c r="BD363" s="100"/>
      <c r="BE363" s="100"/>
      <c r="BF363" s="100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100"/>
      <c r="BS363" s="100"/>
      <c r="BT363" s="100"/>
      <c r="BU363" s="100"/>
      <c r="BV363" s="100"/>
      <c r="BW363" s="100"/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CI363" s="100"/>
      <c r="CJ363" s="100"/>
      <c r="CK363" s="100"/>
      <c r="CL363" s="100"/>
      <c r="CM363" s="100"/>
      <c r="CN363" s="100"/>
      <c r="CO363" s="100"/>
      <c r="CP363" s="100"/>
      <c r="CQ363" s="100"/>
      <c r="CR363" s="100"/>
      <c r="CS363" s="100"/>
      <c r="CT363" s="100"/>
      <c r="CU363" s="100"/>
      <c r="CV363" s="100"/>
      <c r="CW363" s="100"/>
      <c r="CX363" s="100"/>
      <c r="CY363" s="100"/>
      <c r="CZ363" s="100"/>
      <c r="DA363" s="100"/>
      <c r="DB363" s="100"/>
      <c r="DC363" s="100"/>
      <c r="DD363" s="101"/>
    </row>
    <row r="364" spans="1:108" ht="22.5" customHeight="1" thickBot="1">
      <c r="A364" s="70" t="s">
        <v>480</v>
      </c>
      <c r="B364" s="19" t="s">
        <v>455</v>
      </c>
      <c r="C364" s="65">
        <v>0</v>
      </c>
      <c r="D364" s="53"/>
      <c r="E364" s="198"/>
      <c r="F364" s="199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  <c r="BA364" s="100"/>
      <c r="BB364" s="100"/>
      <c r="BC364" s="100"/>
      <c r="BD364" s="100"/>
      <c r="BE364" s="100"/>
      <c r="BF364" s="100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100"/>
      <c r="BS364" s="100"/>
      <c r="BT364" s="100"/>
      <c r="BU364" s="100"/>
      <c r="BV364" s="100"/>
      <c r="BW364" s="100"/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CI364" s="100"/>
      <c r="CJ364" s="100"/>
      <c r="CK364" s="100"/>
      <c r="CL364" s="100"/>
      <c r="CM364" s="100"/>
      <c r="CN364" s="100"/>
      <c r="CO364" s="100"/>
      <c r="CP364" s="100"/>
      <c r="CQ364" s="100"/>
      <c r="CR364" s="100"/>
      <c r="CS364" s="100"/>
      <c r="CT364" s="100"/>
      <c r="CU364" s="100"/>
      <c r="CV364" s="100"/>
      <c r="CW364" s="100"/>
      <c r="CX364" s="100"/>
      <c r="CY364" s="100"/>
      <c r="CZ364" s="100"/>
      <c r="DA364" s="100"/>
      <c r="DB364" s="100"/>
      <c r="DC364" s="100"/>
      <c r="DD364" s="101"/>
    </row>
    <row r="365" spans="1:108" ht="22.5" customHeight="1" thickBot="1">
      <c r="A365" s="70" t="s">
        <v>482</v>
      </c>
      <c r="B365" s="19" t="s">
        <v>471</v>
      </c>
      <c r="C365" s="65">
        <v>0</v>
      </c>
      <c r="D365" s="53"/>
      <c r="E365" s="198"/>
      <c r="F365" s="199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  <c r="BA365" s="100"/>
      <c r="BB365" s="100"/>
      <c r="BC365" s="100"/>
      <c r="BD365" s="100"/>
      <c r="BE365" s="100"/>
      <c r="BF365" s="100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100"/>
      <c r="BS365" s="100"/>
      <c r="BT365" s="100"/>
      <c r="BU365" s="100"/>
      <c r="BV365" s="100"/>
      <c r="BW365" s="100"/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CI365" s="100"/>
      <c r="CJ365" s="100"/>
      <c r="CK365" s="100"/>
      <c r="CL365" s="100"/>
      <c r="CM365" s="100"/>
      <c r="CN365" s="100"/>
      <c r="CO365" s="100"/>
      <c r="CP365" s="100"/>
      <c r="CQ365" s="100"/>
      <c r="CR365" s="100"/>
      <c r="CS365" s="100"/>
      <c r="CT365" s="100"/>
      <c r="CU365" s="100"/>
      <c r="CV365" s="100"/>
      <c r="CW365" s="100"/>
      <c r="CX365" s="100"/>
      <c r="CY365" s="100"/>
      <c r="CZ365" s="100"/>
      <c r="DA365" s="100"/>
      <c r="DB365" s="100"/>
      <c r="DC365" s="100"/>
      <c r="DD365" s="101"/>
    </row>
    <row r="366" spans="1:108" ht="22.5" customHeight="1" thickBot="1">
      <c r="A366" s="70" t="s">
        <v>534</v>
      </c>
      <c r="B366" s="19" t="s">
        <v>530</v>
      </c>
      <c r="C366" s="64"/>
      <c r="D366" s="53"/>
      <c r="E366" s="198"/>
      <c r="F366" s="199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  <c r="BA366" s="100"/>
      <c r="BB366" s="100"/>
      <c r="BC366" s="100"/>
      <c r="BD366" s="100"/>
      <c r="BE366" s="100"/>
      <c r="BF366" s="100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100"/>
      <c r="BS366" s="100"/>
      <c r="BT366" s="100"/>
      <c r="BU366" s="100"/>
      <c r="BV366" s="100"/>
      <c r="BW366" s="100"/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CI366" s="100"/>
      <c r="CJ366" s="100"/>
      <c r="CK366" s="100"/>
      <c r="CL366" s="100"/>
      <c r="CM366" s="100"/>
      <c r="CN366" s="100"/>
      <c r="CO366" s="100"/>
      <c r="CP366" s="100"/>
      <c r="CQ366" s="100"/>
      <c r="CR366" s="100"/>
      <c r="CS366" s="100"/>
      <c r="CT366" s="100"/>
      <c r="CU366" s="100"/>
      <c r="CV366" s="100"/>
      <c r="CW366" s="100"/>
      <c r="CX366" s="100"/>
      <c r="CY366" s="100"/>
      <c r="CZ366" s="100"/>
      <c r="DA366" s="100"/>
      <c r="DB366" s="100"/>
      <c r="DC366" s="100"/>
      <c r="DD366" s="101"/>
    </row>
    <row r="367" spans="1:108" ht="22.5" customHeight="1" thickBot="1">
      <c r="A367" s="70" t="s">
        <v>483</v>
      </c>
      <c r="B367" s="19" t="s">
        <v>457</v>
      </c>
      <c r="C367" s="64"/>
      <c r="D367" s="53"/>
      <c r="E367" s="198"/>
      <c r="F367" s="199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  <c r="BA367" s="100"/>
      <c r="BB367" s="100"/>
      <c r="BC367" s="100"/>
      <c r="BD367" s="100"/>
      <c r="BE367" s="100"/>
      <c r="BF367" s="100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100"/>
      <c r="BS367" s="100"/>
      <c r="BT367" s="100"/>
      <c r="BU367" s="100"/>
      <c r="BV367" s="100"/>
      <c r="BW367" s="100"/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CI367" s="100"/>
      <c r="CJ367" s="100"/>
      <c r="CK367" s="100"/>
      <c r="CL367" s="100"/>
      <c r="CM367" s="100"/>
      <c r="CN367" s="100"/>
      <c r="CO367" s="100"/>
      <c r="CP367" s="100"/>
      <c r="CQ367" s="100"/>
      <c r="CR367" s="100"/>
      <c r="CS367" s="100"/>
      <c r="CT367" s="100"/>
      <c r="CU367" s="100"/>
      <c r="CV367" s="100"/>
      <c r="CW367" s="100"/>
      <c r="CX367" s="100"/>
      <c r="CY367" s="100"/>
      <c r="CZ367" s="100"/>
      <c r="DA367" s="100"/>
      <c r="DB367" s="100"/>
      <c r="DC367" s="100"/>
      <c r="DD367" s="101"/>
    </row>
    <row r="368" spans="1:108" ht="22.5" customHeight="1" thickBot="1">
      <c r="A368" s="184" t="s">
        <v>526</v>
      </c>
      <c r="B368" s="185"/>
      <c r="C368" s="34"/>
      <c r="D368" s="53" t="b">
        <v>0</v>
      </c>
      <c r="E368" s="198"/>
      <c r="F368" s="199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  <c r="BA368" s="100"/>
      <c r="BB368" s="100"/>
      <c r="BC368" s="100"/>
      <c r="BD368" s="100"/>
      <c r="BE368" s="100"/>
      <c r="BF368" s="100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100"/>
      <c r="BS368" s="100"/>
      <c r="BT368" s="100"/>
      <c r="BU368" s="100"/>
      <c r="BV368" s="100"/>
      <c r="BW368" s="100"/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CI368" s="100"/>
      <c r="CJ368" s="100"/>
      <c r="CK368" s="100"/>
      <c r="CL368" s="100"/>
      <c r="CM368" s="100"/>
      <c r="CN368" s="100"/>
      <c r="CO368" s="100"/>
      <c r="CP368" s="100"/>
      <c r="CQ368" s="100"/>
      <c r="CR368" s="100"/>
      <c r="CS368" s="100"/>
      <c r="CT368" s="100"/>
      <c r="CU368" s="100"/>
      <c r="CV368" s="100"/>
      <c r="CW368" s="100"/>
      <c r="CX368" s="100"/>
      <c r="CY368" s="100"/>
      <c r="CZ368" s="100"/>
      <c r="DA368" s="100"/>
      <c r="DB368" s="100"/>
      <c r="DC368" s="100"/>
      <c r="DD368" s="101"/>
    </row>
    <row r="369" spans="1:108" ht="22.5" customHeight="1" thickBot="1">
      <c r="A369" s="70" t="s">
        <v>493</v>
      </c>
      <c r="B369" s="19" t="s">
        <v>455</v>
      </c>
      <c r="C369" s="65">
        <v>0</v>
      </c>
      <c r="D369" s="53"/>
      <c r="E369" s="198"/>
      <c r="F369" s="199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  <c r="BA369" s="100"/>
      <c r="BB369" s="100"/>
      <c r="BC369" s="100"/>
      <c r="BD369" s="100"/>
      <c r="BE369" s="100"/>
      <c r="BF369" s="100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100"/>
      <c r="BS369" s="100"/>
      <c r="BT369" s="100"/>
      <c r="BU369" s="100"/>
      <c r="BV369" s="100"/>
      <c r="BW369" s="100"/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CI369" s="100"/>
      <c r="CJ369" s="100"/>
      <c r="CK369" s="100"/>
      <c r="CL369" s="100"/>
      <c r="CM369" s="100"/>
      <c r="CN369" s="100"/>
      <c r="CO369" s="100"/>
      <c r="CP369" s="100"/>
      <c r="CQ369" s="100"/>
      <c r="CR369" s="100"/>
      <c r="CS369" s="100"/>
      <c r="CT369" s="100"/>
      <c r="CU369" s="100"/>
      <c r="CV369" s="100"/>
      <c r="CW369" s="100"/>
      <c r="CX369" s="100"/>
      <c r="CY369" s="100"/>
      <c r="CZ369" s="100"/>
      <c r="DA369" s="100"/>
      <c r="DB369" s="100"/>
      <c r="DC369" s="100"/>
      <c r="DD369" s="101"/>
    </row>
    <row r="370" spans="1:108" ht="22.5" customHeight="1" thickBot="1">
      <c r="A370" s="70" t="s">
        <v>494</v>
      </c>
      <c r="B370" s="19" t="s">
        <v>471</v>
      </c>
      <c r="C370" s="65">
        <v>0</v>
      </c>
      <c r="D370" s="53"/>
      <c r="E370" s="198"/>
      <c r="F370" s="199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  <c r="BA370" s="100"/>
      <c r="BB370" s="100"/>
      <c r="BC370" s="100"/>
      <c r="BD370" s="100"/>
      <c r="BE370" s="100"/>
      <c r="BF370" s="100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100"/>
      <c r="BS370" s="100"/>
      <c r="BT370" s="100"/>
      <c r="BU370" s="100"/>
      <c r="BV370" s="100"/>
      <c r="BW370" s="100"/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CI370" s="100"/>
      <c r="CJ370" s="100"/>
      <c r="CK370" s="100"/>
      <c r="CL370" s="100"/>
      <c r="CM370" s="100"/>
      <c r="CN370" s="100"/>
      <c r="CO370" s="100"/>
      <c r="CP370" s="100"/>
      <c r="CQ370" s="100"/>
      <c r="CR370" s="100"/>
      <c r="CS370" s="100"/>
      <c r="CT370" s="100"/>
      <c r="CU370" s="100"/>
      <c r="CV370" s="100"/>
      <c r="CW370" s="100"/>
      <c r="CX370" s="100"/>
      <c r="CY370" s="100"/>
      <c r="CZ370" s="100"/>
      <c r="DA370" s="100"/>
      <c r="DB370" s="100"/>
      <c r="DC370" s="100"/>
      <c r="DD370" s="101"/>
    </row>
    <row r="371" spans="1:108" ht="22.5" customHeight="1" thickBot="1">
      <c r="A371" s="70" t="s">
        <v>535</v>
      </c>
      <c r="B371" s="19" t="s">
        <v>530</v>
      </c>
      <c r="C371" s="64"/>
      <c r="D371" s="53"/>
      <c r="E371" s="198"/>
      <c r="F371" s="199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  <c r="BA371" s="100"/>
      <c r="BB371" s="100"/>
      <c r="BC371" s="100"/>
      <c r="BD371" s="100"/>
      <c r="BE371" s="100"/>
      <c r="BF371" s="100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100"/>
      <c r="BS371" s="100"/>
      <c r="BT371" s="100"/>
      <c r="BU371" s="100"/>
      <c r="BV371" s="100"/>
      <c r="BW371" s="100"/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CI371" s="100"/>
      <c r="CJ371" s="100"/>
      <c r="CK371" s="100"/>
      <c r="CL371" s="100"/>
      <c r="CM371" s="100"/>
      <c r="CN371" s="100"/>
      <c r="CO371" s="100"/>
      <c r="CP371" s="100"/>
      <c r="CQ371" s="100"/>
      <c r="CR371" s="100"/>
      <c r="CS371" s="100"/>
      <c r="CT371" s="100"/>
      <c r="CU371" s="100"/>
      <c r="CV371" s="100"/>
      <c r="CW371" s="100"/>
      <c r="CX371" s="100"/>
      <c r="CY371" s="100"/>
      <c r="CZ371" s="100"/>
      <c r="DA371" s="100"/>
      <c r="DB371" s="100"/>
      <c r="DC371" s="100"/>
      <c r="DD371" s="101"/>
    </row>
    <row r="372" spans="1:108" ht="22.5" customHeight="1" thickBot="1">
      <c r="A372" s="70" t="s">
        <v>495</v>
      </c>
      <c r="B372" s="19" t="s">
        <v>457</v>
      </c>
      <c r="C372" s="64"/>
      <c r="D372" s="53"/>
      <c r="E372" s="198"/>
      <c r="F372" s="199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  <c r="BA372" s="100"/>
      <c r="BB372" s="100"/>
      <c r="BC372" s="100"/>
      <c r="BD372" s="100"/>
      <c r="BE372" s="100"/>
      <c r="BF372" s="100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100"/>
      <c r="BS372" s="100"/>
      <c r="BT372" s="100"/>
      <c r="BU372" s="100"/>
      <c r="BV372" s="100"/>
      <c r="BW372" s="100"/>
      <c r="BX372" s="100"/>
      <c r="BY372" s="100"/>
      <c r="BZ372" s="100"/>
      <c r="CA372" s="100"/>
      <c r="CB372" s="100"/>
      <c r="CC372" s="100"/>
      <c r="CD372" s="100"/>
      <c r="CE372" s="100"/>
      <c r="CF372" s="100"/>
      <c r="CG372" s="100"/>
      <c r="CH372" s="100"/>
      <c r="CI372" s="100"/>
      <c r="CJ372" s="100"/>
      <c r="CK372" s="100"/>
      <c r="CL372" s="100"/>
      <c r="CM372" s="100"/>
      <c r="CN372" s="100"/>
      <c r="CO372" s="100"/>
      <c r="CP372" s="100"/>
      <c r="CQ372" s="100"/>
      <c r="CR372" s="100"/>
      <c r="CS372" s="100"/>
      <c r="CT372" s="100"/>
      <c r="CU372" s="100"/>
      <c r="CV372" s="100"/>
      <c r="CW372" s="100"/>
      <c r="CX372" s="100"/>
      <c r="CY372" s="100"/>
      <c r="CZ372" s="100"/>
      <c r="DA372" s="100"/>
      <c r="DB372" s="100"/>
      <c r="DC372" s="100"/>
      <c r="DD372" s="101"/>
    </row>
    <row r="373" spans="1:108" ht="22.5" customHeight="1" thickBot="1">
      <c r="A373" s="178" t="s">
        <v>484</v>
      </c>
      <c r="B373" s="179"/>
      <c r="C373" s="180"/>
      <c r="D373" s="53"/>
      <c r="E373" s="198"/>
      <c r="F373" s="199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  <c r="BE373" s="100"/>
      <c r="BF373" s="100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100"/>
      <c r="BS373" s="100"/>
      <c r="BT373" s="100"/>
      <c r="BU373" s="100"/>
      <c r="BV373" s="100"/>
      <c r="BW373" s="100"/>
      <c r="BX373" s="100"/>
      <c r="BY373" s="100"/>
      <c r="BZ373" s="100"/>
      <c r="CA373" s="100"/>
      <c r="CB373" s="100"/>
      <c r="CC373" s="100"/>
      <c r="CD373" s="100"/>
      <c r="CE373" s="100"/>
      <c r="CF373" s="100"/>
      <c r="CG373" s="100"/>
      <c r="CH373" s="100"/>
      <c r="CI373" s="100"/>
      <c r="CJ373" s="100"/>
      <c r="CK373" s="100"/>
      <c r="CL373" s="100"/>
      <c r="CM373" s="100"/>
      <c r="CN373" s="100"/>
      <c r="CO373" s="100"/>
      <c r="CP373" s="100"/>
      <c r="CQ373" s="100"/>
      <c r="CR373" s="100"/>
      <c r="CS373" s="100"/>
      <c r="CT373" s="100"/>
      <c r="CU373" s="100"/>
      <c r="CV373" s="100"/>
      <c r="CW373" s="100"/>
      <c r="CX373" s="100"/>
      <c r="CY373" s="100"/>
      <c r="CZ373" s="100"/>
      <c r="DA373" s="100"/>
      <c r="DB373" s="100"/>
      <c r="DC373" s="100"/>
      <c r="DD373" s="101"/>
    </row>
    <row r="374" spans="1:108" ht="20.25" customHeight="1" thickBot="1">
      <c r="A374" s="70"/>
      <c r="B374" s="158" t="s">
        <v>466</v>
      </c>
      <c r="C374" s="134">
        <f>COUNTIF(D348:D368,"=verdadeiro")</f>
        <v>0</v>
      </c>
      <c r="D374" s="53"/>
      <c r="E374" s="198"/>
      <c r="F374" s="199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  <c r="BA374" s="100"/>
      <c r="BB374" s="100"/>
      <c r="BC374" s="100"/>
      <c r="BD374" s="100"/>
      <c r="BE374" s="100"/>
      <c r="BF374" s="100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100"/>
      <c r="BS374" s="100"/>
      <c r="BT374" s="100"/>
      <c r="BU374" s="100"/>
      <c r="BV374" s="100"/>
      <c r="BW374" s="100"/>
      <c r="BX374" s="100"/>
      <c r="BY374" s="100"/>
      <c r="BZ374" s="100"/>
      <c r="CA374" s="100"/>
      <c r="CB374" s="100"/>
      <c r="CC374" s="100"/>
      <c r="CD374" s="100"/>
      <c r="CE374" s="100"/>
      <c r="CF374" s="100"/>
      <c r="CG374" s="100"/>
      <c r="CH374" s="100"/>
      <c r="CI374" s="100"/>
      <c r="CJ374" s="100"/>
      <c r="CK374" s="100"/>
      <c r="CL374" s="100"/>
      <c r="CM374" s="100"/>
      <c r="CN374" s="100"/>
      <c r="CO374" s="100"/>
      <c r="CP374" s="100"/>
      <c r="CQ374" s="100"/>
      <c r="CR374" s="100"/>
      <c r="CS374" s="100"/>
      <c r="CT374" s="100"/>
      <c r="CU374" s="100"/>
      <c r="CV374" s="100"/>
      <c r="CW374" s="100"/>
      <c r="CX374" s="100"/>
      <c r="CY374" s="100"/>
      <c r="CZ374" s="100"/>
      <c r="DA374" s="100"/>
      <c r="DB374" s="100"/>
      <c r="DC374" s="100"/>
      <c r="DD374" s="101"/>
    </row>
    <row r="375" spans="1:108" ht="21" customHeight="1" thickBot="1">
      <c r="A375" s="70"/>
      <c r="B375" s="158" t="s">
        <v>468</v>
      </c>
      <c r="C375" s="134">
        <f>IF(C374=0,0,(IF(D348,IF(C352&gt;100%,0%,IF(C352&lt;0%,100%,100%-C352)))+IF(D353,IF(C357&gt;100%,0%,IF(C357&lt;0%,100%,100%-C357)))+IF(D358,IF(C362&gt;100%,0%,IF(C362&lt;0%,100%,100%-C362)))+IF(D363,IF(C367&gt;100%,0%,IF(C367&lt;0%,100%,100%-C367)))+IF(D368,IF(C372&gt;100%,0%,IF(C372&lt;0%,100%,100%-C372))))/C374)</f>
        <v>0</v>
      </c>
      <c r="D375" s="53"/>
      <c r="E375" s="198"/>
      <c r="F375" s="199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  <c r="BA375" s="100"/>
      <c r="BB375" s="100"/>
      <c r="BC375" s="100"/>
      <c r="BD375" s="100"/>
      <c r="BE375" s="100"/>
      <c r="BF375" s="100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100"/>
      <c r="BS375" s="100"/>
      <c r="BT375" s="100"/>
      <c r="BU375" s="100"/>
      <c r="BV375" s="100"/>
      <c r="BW375" s="100"/>
      <c r="BX375" s="100"/>
      <c r="BY375" s="100"/>
      <c r="BZ375" s="100"/>
      <c r="CA375" s="100"/>
      <c r="CB375" s="100"/>
      <c r="CC375" s="100"/>
      <c r="CD375" s="100"/>
      <c r="CE375" s="100"/>
      <c r="CF375" s="100"/>
      <c r="CG375" s="100"/>
      <c r="CH375" s="100"/>
      <c r="CI375" s="100"/>
      <c r="CJ375" s="100"/>
      <c r="CK375" s="100"/>
      <c r="CL375" s="100"/>
      <c r="CM375" s="100"/>
      <c r="CN375" s="100"/>
      <c r="CO375" s="100"/>
      <c r="CP375" s="100"/>
      <c r="CQ375" s="100"/>
      <c r="CR375" s="100"/>
      <c r="CS375" s="100"/>
      <c r="CT375" s="100"/>
      <c r="CU375" s="100"/>
      <c r="CV375" s="100"/>
      <c r="CW375" s="100"/>
      <c r="CX375" s="100"/>
      <c r="CY375" s="100"/>
      <c r="CZ375" s="100"/>
      <c r="DA375" s="100"/>
      <c r="DB375" s="100"/>
      <c r="DC375" s="100"/>
      <c r="DD375" s="101"/>
    </row>
    <row r="376" spans="1:108" ht="21" customHeight="1" thickBot="1">
      <c r="A376" s="70"/>
      <c r="B376" s="158" t="s">
        <v>485</v>
      </c>
      <c r="C376" s="134">
        <f>IF(C374=0,0,(IF(D348,IF(C351&gt;100%,1,C351))+IF(D353,IF(C356&gt;100%,1,C356))+IF(D358,IF(C361&gt;100%,1,C361))+IF(D363,IF(C366&gt;100%,1,C366))+IF(D368,IF(C371&gt;100%,1,C371)))/C374)</f>
        <v>0</v>
      </c>
      <c r="D376" s="53"/>
      <c r="E376" s="198"/>
      <c r="F376" s="199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  <c r="BA376" s="100"/>
      <c r="BB376" s="100"/>
      <c r="BC376" s="100"/>
      <c r="BD376" s="100"/>
      <c r="BE376" s="100"/>
      <c r="BF376" s="100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100"/>
      <c r="BS376" s="100"/>
      <c r="BT376" s="100"/>
      <c r="BU376" s="100"/>
      <c r="BV376" s="100"/>
      <c r="BW376" s="100"/>
      <c r="BX376" s="100"/>
      <c r="BY376" s="100"/>
      <c r="BZ376" s="100"/>
      <c r="CA376" s="100"/>
      <c r="CB376" s="100"/>
      <c r="CC376" s="100"/>
      <c r="CD376" s="100"/>
      <c r="CE376" s="100"/>
      <c r="CF376" s="100"/>
      <c r="CG376" s="100"/>
      <c r="CH376" s="100"/>
      <c r="CI376" s="100"/>
      <c r="CJ376" s="100"/>
      <c r="CK376" s="100"/>
      <c r="CL376" s="100"/>
      <c r="CM376" s="100"/>
      <c r="CN376" s="100"/>
      <c r="CO376" s="100"/>
      <c r="CP376" s="100"/>
      <c r="CQ376" s="100"/>
      <c r="CR376" s="100"/>
      <c r="CS376" s="100"/>
      <c r="CT376" s="100"/>
      <c r="CU376" s="100"/>
      <c r="CV376" s="100"/>
      <c r="CW376" s="100"/>
      <c r="CX376" s="100"/>
      <c r="CY376" s="100"/>
      <c r="CZ376" s="100"/>
      <c r="DA376" s="100"/>
      <c r="DB376" s="100"/>
      <c r="DC376" s="100"/>
      <c r="DD376" s="101"/>
    </row>
    <row r="377" spans="1:108" ht="19.5" customHeight="1" thickBot="1">
      <c r="A377" s="70"/>
      <c r="B377" s="158" t="s">
        <v>486</v>
      </c>
      <c r="C377" s="134">
        <f>IF(C374=0,0,(IF(D348,IF(C350&gt;0,IF(C349/C350&gt;1,1,C349/C350),0))+IF(D353,IF(C355&gt;0,IF(C354/C355&gt;1,1,C354/C355),0))+IF(D358,IF(C360&gt;0,IF(C359/C360&gt;1,1,C359/C360),0))+IF(D363,IF(C365&gt;0,IF(C364/C365&gt;1,1,C364/C365),0))+IF(D368,IF(C370&gt;0,IF(C369/C370&gt;1,1,C369/C370),0)))/C374)</f>
        <v>0</v>
      </c>
      <c r="D377" s="53"/>
      <c r="E377" s="198"/>
      <c r="F377" s="199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100"/>
      <c r="BS377" s="100"/>
      <c r="BT377" s="100"/>
      <c r="BU377" s="100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CK377" s="100"/>
      <c r="CL377" s="100"/>
      <c r="CM377" s="100"/>
      <c r="CN377" s="100"/>
      <c r="CO377" s="100"/>
      <c r="CP377" s="100"/>
      <c r="CQ377" s="100"/>
      <c r="CR377" s="100"/>
      <c r="CS377" s="100"/>
      <c r="CT377" s="100"/>
      <c r="CU377" s="100"/>
      <c r="CV377" s="100"/>
      <c r="CW377" s="100"/>
      <c r="CX377" s="100"/>
      <c r="CY377" s="100"/>
      <c r="CZ377" s="100"/>
      <c r="DA377" s="100"/>
      <c r="DB377" s="100"/>
      <c r="DC377" s="100"/>
      <c r="DD377" s="101"/>
    </row>
    <row r="378" spans="1:108" ht="18.75" customHeight="1" thickBot="1">
      <c r="A378" s="70"/>
      <c r="B378" s="12" t="s">
        <v>55</v>
      </c>
      <c r="C378" s="47">
        <f>(C344*C345)*0.2+(C375*C376*C377)*0.8</f>
        <v>0</v>
      </c>
      <c r="D378" s="53"/>
      <c r="E378" s="198"/>
      <c r="F378" s="199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  <c r="BB378" s="100"/>
      <c r="BC378" s="100"/>
      <c r="BD378" s="100"/>
      <c r="BE378" s="100"/>
      <c r="BF378" s="100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100"/>
      <c r="BS378" s="100"/>
      <c r="BT378" s="100"/>
      <c r="BU378" s="100"/>
      <c r="BV378" s="100"/>
      <c r="BW378" s="100"/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CI378" s="100"/>
      <c r="CJ378" s="100"/>
      <c r="CK378" s="100"/>
      <c r="CL378" s="100"/>
      <c r="CM378" s="100"/>
      <c r="CN378" s="100"/>
      <c r="CO378" s="100"/>
      <c r="CP378" s="100"/>
      <c r="CQ378" s="100"/>
      <c r="CR378" s="100"/>
      <c r="CS378" s="100"/>
      <c r="CT378" s="100"/>
      <c r="CU378" s="100"/>
      <c r="CV378" s="100"/>
      <c r="CW378" s="100"/>
      <c r="CX378" s="100"/>
      <c r="CY378" s="100"/>
      <c r="CZ378" s="100"/>
      <c r="DA378" s="100"/>
      <c r="DB378" s="100"/>
      <c r="DC378" s="100"/>
      <c r="DD378" s="101"/>
    </row>
    <row r="379" spans="1:108" ht="23.25" customHeight="1" thickBot="1">
      <c r="A379" s="70"/>
      <c r="B379" s="19"/>
      <c r="C379" s="34"/>
      <c r="D379" s="53"/>
      <c r="E379" s="198"/>
      <c r="F379" s="199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  <c r="BA379" s="100"/>
      <c r="BB379" s="100"/>
      <c r="BC379" s="100"/>
      <c r="BD379" s="100"/>
      <c r="BE379" s="100"/>
      <c r="BF379" s="100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100"/>
      <c r="BS379" s="100"/>
      <c r="BT379" s="100"/>
      <c r="BU379" s="100"/>
      <c r="BV379" s="100"/>
      <c r="BW379" s="100"/>
      <c r="BX379" s="100"/>
      <c r="BY379" s="100"/>
      <c r="BZ379" s="100"/>
      <c r="CA379" s="100"/>
      <c r="CB379" s="100"/>
      <c r="CC379" s="100"/>
      <c r="CD379" s="100"/>
      <c r="CE379" s="100"/>
      <c r="CF379" s="100"/>
      <c r="CG379" s="100"/>
      <c r="CH379" s="100"/>
      <c r="CI379" s="100"/>
      <c r="CJ379" s="100"/>
      <c r="CK379" s="100"/>
      <c r="CL379" s="100"/>
      <c r="CM379" s="100"/>
      <c r="CN379" s="100"/>
      <c r="CO379" s="100"/>
      <c r="CP379" s="100"/>
      <c r="CQ379" s="100"/>
      <c r="CR379" s="100"/>
      <c r="CS379" s="100"/>
      <c r="CT379" s="100"/>
      <c r="CU379" s="100"/>
      <c r="CV379" s="100"/>
      <c r="CW379" s="100"/>
      <c r="CX379" s="100"/>
      <c r="CY379" s="100"/>
      <c r="CZ379" s="100"/>
      <c r="DA379" s="100"/>
      <c r="DB379" s="100"/>
      <c r="DC379" s="100"/>
      <c r="DD379" s="101"/>
    </row>
    <row r="380" spans="1:108" ht="26.25" thickBot="1">
      <c r="A380" s="66" t="s">
        <v>56</v>
      </c>
      <c r="B380" s="6" t="s">
        <v>492</v>
      </c>
      <c r="C380" s="7" t="s">
        <v>13</v>
      </c>
      <c r="D380" s="1"/>
      <c r="E380" s="198"/>
      <c r="F380" s="199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  <c r="BA380" s="100"/>
      <c r="BB380" s="100"/>
      <c r="BC380" s="100"/>
      <c r="BD380" s="100"/>
      <c r="BE380" s="100"/>
      <c r="BF380" s="100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100"/>
      <c r="BS380" s="100"/>
      <c r="BT380" s="100"/>
      <c r="BU380" s="100"/>
      <c r="BV380" s="100"/>
      <c r="BW380" s="100"/>
      <c r="BX380" s="100"/>
      <c r="BY380" s="100"/>
      <c r="BZ380" s="100"/>
      <c r="CA380" s="100"/>
      <c r="CB380" s="100"/>
      <c r="CC380" s="100"/>
      <c r="CD380" s="100"/>
      <c r="CE380" s="100"/>
      <c r="CF380" s="100"/>
      <c r="CG380" s="100"/>
      <c r="CH380" s="100"/>
      <c r="CI380" s="100"/>
      <c r="CJ380" s="100"/>
      <c r="CK380" s="100"/>
      <c r="CL380" s="100"/>
      <c r="CM380" s="100"/>
      <c r="CN380" s="100"/>
      <c r="CO380" s="100"/>
      <c r="CP380" s="100"/>
      <c r="CQ380" s="100"/>
      <c r="CR380" s="100"/>
      <c r="CS380" s="100"/>
      <c r="CT380" s="100"/>
      <c r="CU380" s="100"/>
      <c r="CV380" s="100"/>
      <c r="CW380" s="100"/>
      <c r="CX380" s="100"/>
      <c r="CY380" s="100"/>
      <c r="CZ380" s="100"/>
      <c r="DA380" s="100"/>
      <c r="DB380" s="100"/>
      <c r="DC380" s="100"/>
      <c r="DD380" s="101"/>
    </row>
    <row r="381" spans="1:108" ht="23.25" customHeight="1" thickBot="1">
      <c r="A381" s="184" t="s">
        <v>487</v>
      </c>
      <c r="B381" s="188"/>
      <c r="C381" s="185"/>
      <c r="D381" s="1"/>
      <c r="E381" s="198"/>
      <c r="F381" s="199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  <c r="BB381" s="100"/>
      <c r="BC381" s="100"/>
      <c r="BD381" s="100"/>
      <c r="BE381" s="100"/>
      <c r="BF381" s="100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100"/>
      <c r="BS381" s="100"/>
      <c r="BT381" s="100"/>
      <c r="BU381" s="100"/>
      <c r="BV381" s="100"/>
      <c r="BW381" s="100"/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CI381" s="100"/>
      <c r="CJ381" s="100"/>
      <c r="CK381" s="100"/>
      <c r="CL381" s="100"/>
      <c r="CM381" s="100"/>
      <c r="CN381" s="100"/>
      <c r="CO381" s="100"/>
      <c r="CP381" s="100"/>
      <c r="CQ381" s="100"/>
      <c r="CR381" s="100"/>
      <c r="CS381" s="100"/>
      <c r="CT381" s="100"/>
      <c r="CU381" s="100"/>
      <c r="CV381" s="100"/>
      <c r="CW381" s="100"/>
      <c r="CX381" s="100"/>
      <c r="CY381" s="100"/>
      <c r="CZ381" s="100"/>
      <c r="DA381" s="100"/>
      <c r="DB381" s="100"/>
      <c r="DC381" s="100"/>
      <c r="DD381" s="101"/>
    </row>
    <row r="382" spans="1:108" ht="23.25" customHeight="1" thickBot="1">
      <c r="A382" s="70" t="s">
        <v>496</v>
      </c>
      <c r="B382" s="19" t="s">
        <v>442</v>
      </c>
      <c r="C382" s="96">
        <v>0</v>
      </c>
      <c r="D382" s="1"/>
      <c r="E382" s="198"/>
      <c r="F382" s="199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  <c r="BA382" s="100"/>
      <c r="BB382" s="100"/>
      <c r="BC382" s="100"/>
      <c r="BD382" s="100"/>
      <c r="BE382" s="100"/>
      <c r="BF382" s="100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100"/>
      <c r="BS382" s="100"/>
      <c r="BT382" s="100"/>
      <c r="BU382" s="100"/>
      <c r="BV382" s="100"/>
      <c r="BW382" s="100"/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CI382" s="100"/>
      <c r="CJ382" s="100"/>
      <c r="CK382" s="100"/>
      <c r="CL382" s="100"/>
      <c r="CM382" s="100"/>
      <c r="CN382" s="100"/>
      <c r="CO382" s="100"/>
      <c r="CP382" s="100"/>
      <c r="CQ382" s="100"/>
      <c r="CR382" s="100"/>
      <c r="CS382" s="100"/>
      <c r="CT382" s="100"/>
      <c r="CU382" s="100"/>
      <c r="CV382" s="100"/>
      <c r="CW382" s="100"/>
      <c r="CX382" s="100"/>
      <c r="CY382" s="100"/>
      <c r="CZ382" s="100"/>
      <c r="DA382" s="100"/>
      <c r="DB382" s="100"/>
      <c r="DC382" s="100"/>
      <c r="DD382" s="101"/>
    </row>
    <row r="383" spans="1:108" ht="23.25" customHeight="1" thickBot="1">
      <c r="A383" s="70" t="s">
        <v>497</v>
      </c>
      <c r="B383" s="19" t="s">
        <v>447</v>
      </c>
      <c r="C383" s="44">
        <v>0</v>
      </c>
      <c r="D383" s="1"/>
      <c r="E383" s="198"/>
      <c r="F383" s="199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100"/>
      <c r="BD383" s="100"/>
      <c r="BE383" s="100"/>
      <c r="BF383" s="100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100"/>
      <c r="BS383" s="100"/>
      <c r="BT383" s="100"/>
      <c r="BU383" s="100"/>
      <c r="BV383" s="100"/>
      <c r="BW383" s="100"/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CI383" s="100"/>
      <c r="CJ383" s="100"/>
      <c r="CK383" s="100"/>
      <c r="CL383" s="100"/>
      <c r="CM383" s="100"/>
      <c r="CN383" s="100"/>
      <c r="CO383" s="100"/>
      <c r="CP383" s="100"/>
      <c r="CQ383" s="100"/>
      <c r="CR383" s="100"/>
      <c r="CS383" s="100"/>
      <c r="CT383" s="100"/>
      <c r="CU383" s="100"/>
      <c r="CV383" s="100"/>
      <c r="CW383" s="100"/>
      <c r="CX383" s="100"/>
      <c r="CY383" s="100"/>
      <c r="CZ383" s="100"/>
      <c r="DA383" s="100"/>
      <c r="DB383" s="100"/>
      <c r="DC383" s="100"/>
      <c r="DD383" s="101"/>
    </row>
    <row r="384" spans="1:108" ht="23.25" customHeight="1" thickBot="1">
      <c r="A384" s="184" t="s">
        <v>488</v>
      </c>
      <c r="B384" s="188"/>
      <c r="C384" s="185"/>
      <c r="D384" s="1"/>
      <c r="E384" s="198"/>
      <c r="F384" s="199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  <c r="BA384" s="100"/>
      <c r="BB384" s="100"/>
      <c r="BC384" s="100"/>
      <c r="BD384" s="100"/>
      <c r="BE384" s="100"/>
      <c r="BF384" s="100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100"/>
      <c r="BS384" s="100"/>
      <c r="BT384" s="100"/>
      <c r="BU384" s="100"/>
      <c r="BV384" s="100"/>
      <c r="BW384" s="100"/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CI384" s="100"/>
      <c r="CJ384" s="100"/>
      <c r="CK384" s="100"/>
      <c r="CL384" s="100"/>
      <c r="CM384" s="100"/>
      <c r="CN384" s="100"/>
      <c r="CO384" s="100"/>
      <c r="CP384" s="100"/>
      <c r="CQ384" s="100"/>
      <c r="CR384" s="100"/>
      <c r="CS384" s="100"/>
      <c r="CT384" s="100"/>
      <c r="CU384" s="100"/>
      <c r="CV384" s="100"/>
      <c r="CW384" s="100"/>
      <c r="CX384" s="100"/>
      <c r="CY384" s="100"/>
      <c r="CZ384" s="100"/>
      <c r="DA384" s="100"/>
      <c r="DB384" s="100"/>
      <c r="DC384" s="100"/>
      <c r="DD384" s="101"/>
    </row>
    <row r="385" spans="1:108" ht="23.25" customHeight="1" thickBot="1">
      <c r="A385" s="70" t="s">
        <v>498</v>
      </c>
      <c r="B385" s="19" t="s">
        <v>442</v>
      </c>
      <c r="C385" s="96">
        <v>0</v>
      </c>
      <c r="D385" s="1"/>
      <c r="E385" s="198"/>
      <c r="F385" s="199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100"/>
      <c r="BD385" s="100"/>
      <c r="BE385" s="100"/>
      <c r="BF385" s="100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100"/>
      <c r="BS385" s="100"/>
      <c r="BT385" s="100"/>
      <c r="BU385" s="100"/>
      <c r="BV385" s="100"/>
      <c r="BW385" s="100"/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CI385" s="100"/>
      <c r="CJ385" s="100"/>
      <c r="CK385" s="100"/>
      <c r="CL385" s="100"/>
      <c r="CM385" s="100"/>
      <c r="CN385" s="100"/>
      <c r="CO385" s="100"/>
      <c r="CP385" s="100"/>
      <c r="CQ385" s="100"/>
      <c r="CR385" s="100"/>
      <c r="CS385" s="100"/>
      <c r="CT385" s="100"/>
      <c r="CU385" s="100"/>
      <c r="CV385" s="100"/>
      <c r="CW385" s="100"/>
      <c r="CX385" s="100"/>
      <c r="CY385" s="100"/>
      <c r="CZ385" s="100"/>
      <c r="DA385" s="100"/>
      <c r="DB385" s="100"/>
      <c r="DC385" s="100"/>
      <c r="DD385" s="101"/>
    </row>
    <row r="386" spans="1:108" ht="23.25" customHeight="1" thickBot="1">
      <c r="A386" s="70" t="s">
        <v>499</v>
      </c>
      <c r="B386" s="19" t="s">
        <v>447</v>
      </c>
      <c r="C386" s="44">
        <v>0</v>
      </c>
      <c r="D386" s="1"/>
      <c r="E386" s="198"/>
      <c r="F386" s="199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100"/>
      <c r="BD386" s="100"/>
      <c r="BE386" s="100"/>
      <c r="BF386" s="100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100"/>
      <c r="BS386" s="100"/>
      <c r="BT386" s="100"/>
      <c r="BU386" s="100"/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CK386" s="100"/>
      <c r="CL386" s="100"/>
      <c r="CM386" s="100"/>
      <c r="CN386" s="100"/>
      <c r="CO386" s="100"/>
      <c r="CP386" s="100"/>
      <c r="CQ386" s="100"/>
      <c r="CR386" s="100"/>
      <c r="CS386" s="100"/>
      <c r="CT386" s="100"/>
      <c r="CU386" s="100"/>
      <c r="CV386" s="100"/>
      <c r="CW386" s="100"/>
      <c r="CX386" s="100"/>
      <c r="CY386" s="100"/>
      <c r="CZ386" s="100"/>
      <c r="DA386" s="100"/>
      <c r="DB386" s="100"/>
      <c r="DC386" s="100"/>
      <c r="DD386" s="101"/>
    </row>
    <row r="387" spans="1:108" ht="23.25" customHeight="1" thickBot="1">
      <c r="A387" s="184" t="s">
        <v>489</v>
      </c>
      <c r="B387" s="188"/>
      <c r="C387" s="185"/>
      <c r="D387" s="1"/>
      <c r="E387" s="198"/>
      <c r="F387" s="199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100"/>
      <c r="BD387" s="100"/>
      <c r="BE387" s="100"/>
      <c r="BF387" s="100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100"/>
      <c r="BS387" s="100"/>
      <c r="BT387" s="100"/>
      <c r="BU387" s="100"/>
      <c r="BV387" s="100"/>
      <c r="BW387" s="100"/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CI387" s="100"/>
      <c r="CJ387" s="100"/>
      <c r="CK387" s="100"/>
      <c r="CL387" s="100"/>
      <c r="CM387" s="100"/>
      <c r="CN387" s="100"/>
      <c r="CO387" s="100"/>
      <c r="CP387" s="100"/>
      <c r="CQ387" s="100"/>
      <c r="CR387" s="100"/>
      <c r="CS387" s="100"/>
      <c r="CT387" s="100"/>
      <c r="CU387" s="100"/>
      <c r="CV387" s="100"/>
      <c r="CW387" s="100"/>
      <c r="CX387" s="100"/>
      <c r="CY387" s="100"/>
      <c r="CZ387" s="100"/>
      <c r="DA387" s="100"/>
      <c r="DB387" s="100"/>
      <c r="DC387" s="100"/>
      <c r="DD387" s="101"/>
    </row>
    <row r="388" spans="1:108" ht="23.25" customHeight="1" thickBot="1">
      <c r="A388" s="70" t="s">
        <v>500</v>
      </c>
      <c r="B388" s="19" t="s">
        <v>442</v>
      </c>
      <c r="C388" s="118">
        <v>0</v>
      </c>
      <c r="D388" s="1"/>
      <c r="E388" s="198"/>
      <c r="F388" s="199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  <c r="BA388" s="100"/>
      <c r="BB388" s="100"/>
      <c r="BC388" s="100"/>
      <c r="BD388" s="100"/>
      <c r="BE388" s="100"/>
      <c r="BF388" s="100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100"/>
      <c r="BS388" s="100"/>
      <c r="BT388" s="100"/>
      <c r="BU388" s="100"/>
      <c r="BV388" s="100"/>
      <c r="BW388" s="100"/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CI388" s="100"/>
      <c r="CJ388" s="100"/>
      <c r="CK388" s="100"/>
      <c r="CL388" s="100"/>
      <c r="CM388" s="100"/>
      <c r="CN388" s="100"/>
      <c r="CO388" s="100"/>
      <c r="CP388" s="100"/>
      <c r="CQ388" s="100"/>
      <c r="CR388" s="100"/>
      <c r="CS388" s="100"/>
      <c r="CT388" s="100"/>
      <c r="CU388" s="100"/>
      <c r="CV388" s="100"/>
      <c r="CW388" s="100"/>
      <c r="CX388" s="100"/>
      <c r="CY388" s="100"/>
      <c r="CZ388" s="100"/>
      <c r="DA388" s="100"/>
      <c r="DB388" s="100"/>
      <c r="DC388" s="100"/>
      <c r="DD388" s="101"/>
    </row>
    <row r="389" spans="1:108" ht="23.25" customHeight="1" thickBot="1">
      <c r="A389" s="70" t="s">
        <v>501</v>
      </c>
      <c r="B389" s="19" t="s">
        <v>447</v>
      </c>
      <c r="C389" s="44">
        <v>0</v>
      </c>
      <c r="D389" s="1"/>
      <c r="E389" s="198"/>
      <c r="F389" s="199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100"/>
      <c r="BS389" s="100"/>
      <c r="BT389" s="100"/>
      <c r="BU389" s="100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CK389" s="100"/>
      <c r="CL389" s="100"/>
      <c r="CM389" s="100"/>
      <c r="CN389" s="100"/>
      <c r="CO389" s="100"/>
      <c r="CP389" s="100"/>
      <c r="CQ389" s="100"/>
      <c r="CR389" s="100"/>
      <c r="CS389" s="100"/>
      <c r="CT389" s="100"/>
      <c r="CU389" s="100"/>
      <c r="CV389" s="100"/>
      <c r="CW389" s="100"/>
      <c r="CX389" s="100"/>
      <c r="CY389" s="100"/>
      <c r="CZ389" s="100"/>
      <c r="DA389" s="100"/>
      <c r="DB389" s="100"/>
      <c r="DC389" s="100"/>
      <c r="DD389" s="101"/>
    </row>
    <row r="390" spans="1:108" ht="23.25" customHeight="1" thickBot="1">
      <c r="A390" s="184" t="s">
        <v>490</v>
      </c>
      <c r="B390" s="188"/>
      <c r="C390" s="185"/>
      <c r="D390" s="1"/>
      <c r="E390" s="198"/>
      <c r="F390" s="199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100"/>
      <c r="BD390" s="100"/>
      <c r="BE390" s="100"/>
      <c r="BF390" s="100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100"/>
      <c r="BS390" s="100"/>
      <c r="BT390" s="100"/>
      <c r="BU390" s="100"/>
      <c r="BV390" s="100"/>
      <c r="BW390" s="100"/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CI390" s="100"/>
      <c r="CJ390" s="100"/>
      <c r="CK390" s="100"/>
      <c r="CL390" s="100"/>
      <c r="CM390" s="100"/>
      <c r="CN390" s="100"/>
      <c r="CO390" s="100"/>
      <c r="CP390" s="100"/>
      <c r="CQ390" s="100"/>
      <c r="CR390" s="100"/>
      <c r="CS390" s="100"/>
      <c r="CT390" s="100"/>
      <c r="CU390" s="100"/>
      <c r="CV390" s="100"/>
      <c r="CW390" s="100"/>
      <c r="CX390" s="100"/>
      <c r="CY390" s="100"/>
      <c r="CZ390" s="100"/>
      <c r="DA390" s="100"/>
      <c r="DB390" s="100"/>
      <c r="DC390" s="100"/>
      <c r="DD390" s="101"/>
    </row>
    <row r="391" spans="1:108" ht="23.25" customHeight="1" thickBot="1">
      <c r="A391" s="70" t="s">
        <v>502</v>
      </c>
      <c r="B391" s="19" t="s">
        <v>442</v>
      </c>
      <c r="C391" s="96">
        <v>0</v>
      </c>
      <c r="D391" s="1"/>
      <c r="E391" s="198"/>
      <c r="F391" s="199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  <c r="BA391" s="100"/>
      <c r="BB391" s="100"/>
      <c r="BC391" s="100"/>
      <c r="BD391" s="100"/>
      <c r="BE391" s="100"/>
      <c r="BF391" s="100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100"/>
      <c r="BS391" s="100"/>
      <c r="BT391" s="100"/>
      <c r="BU391" s="100"/>
      <c r="BV391" s="100"/>
      <c r="BW391" s="100"/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CI391" s="100"/>
      <c r="CJ391" s="100"/>
      <c r="CK391" s="100"/>
      <c r="CL391" s="100"/>
      <c r="CM391" s="100"/>
      <c r="CN391" s="100"/>
      <c r="CO391" s="100"/>
      <c r="CP391" s="100"/>
      <c r="CQ391" s="100"/>
      <c r="CR391" s="100"/>
      <c r="CS391" s="100"/>
      <c r="CT391" s="100"/>
      <c r="CU391" s="100"/>
      <c r="CV391" s="100"/>
      <c r="CW391" s="100"/>
      <c r="CX391" s="100"/>
      <c r="CY391" s="100"/>
      <c r="CZ391" s="100"/>
      <c r="DA391" s="100"/>
      <c r="DB391" s="100"/>
      <c r="DC391" s="100"/>
      <c r="DD391" s="101"/>
    </row>
    <row r="392" spans="1:108" ht="23.25" customHeight="1" thickBot="1">
      <c r="A392" s="70" t="s">
        <v>503</v>
      </c>
      <c r="B392" s="19" t="s">
        <v>447</v>
      </c>
      <c r="C392" s="44">
        <v>0</v>
      </c>
      <c r="D392" s="1"/>
      <c r="E392" s="198"/>
      <c r="F392" s="199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  <c r="BA392" s="100"/>
      <c r="BB392" s="100"/>
      <c r="BC392" s="100"/>
      <c r="BD392" s="100"/>
      <c r="BE392" s="100"/>
      <c r="BF392" s="100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100"/>
      <c r="BS392" s="100"/>
      <c r="BT392" s="100"/>
      <c r="BU392" s="100"/>
      <c r="BV392" s="100"/>
      <c r="BW392" s="100"/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CI392" s="100"/>
      <c r="CJ392" s="100"/>
      <c r="CK392" s="100"/>
      <c r="CL392" s="100"/>
      <c r="CM392" s="100"/>
      <c r="CN392" s="100"/>
      <c r="CO392" s="100"/>
      <c r="CP392" s="100"/>
      <c r="CQ392" s="100"/>
      <c r="CR392" s="100"/>
      <c r="CS392" s="100"/>
      <c r="CT392" s="100"/>
      <c r="CU392" s="100"/>
      <c r="CV392" s="100"/>
      <c r="CW392" s="100"/>
      <c r="CX392" s="100"/>
      <c r="CY392" s="100"/>
      <c r="CZ392" s="100"/>
      <c r="DA392" s="100"/>
      <c r="DB392" s="100"/>
      <c r="DC392" s="100"/>
      <c r="DD392" s="101"/>
    </row>
    <row r="393" spans="1:108" ht="23.25" customHeight="1" thickBot="1">
      <c r="A393" s="184" t="s">
        <v>491</v>
      </c>
      <c r="B393" s="188"/>
      <c r="C393" s="185"/>
      <c r="D393" s="1"/>
      <c r="E393" s="198"/>
      <c r="F393" s="199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  <c r="BA393" s="100"/>
      <c r="BB393" s="100"/>
      <c r="BC393" s="100"/>
      <c r="BD393" s="100"/>
      <c r="BE393" s="100"/>
      <c r="BF393" s="100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100"/>
      <c r="BS393" s="100"/>
      <c r="BT393" s="100"/>
      <c r="BU393" s="100"/>
      <c r="BV393" s="100"/>
      <c r="BW393" s="100"/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CI393" s="100"/>
      <c r="CJ393" s="100"/>
      <c r="CK393" s="100"/>
      <c r="CL393" s="100"/>
      <c r="CM393" s="100"/>
      <c r="CN393" s="100"/>
      <c r="CO393" s="100"/>
      <c r="CP393" s="100"/>
      <c r="CQ393" s="100"/>
      <c r="CR393" s="100"/>
      <c r="CS393" s="100"/>
      <c r="CT393" s="100"/>
      <c r="CU393" s="100"/>
      <c r="CV393" s="100"/>
      <c r="CW393" s="100"/>
      <c r="CX393" s="100"/>
      <c r="CY393" s="100"/>
      <c r="CZ393" s="100"/>
      <c r="DA393" s="100"/>
      <c r="DB393" s="100"/>
      <c r="DC393" s="100"/>
      <c r="DD393" s="101"/>
    </row>
    <row r="394" spans="1:108" ht="23.25" customHeight="1" thickBot="1">
      <c r="A394" s="70" t="s">
        <v>504</v>
      </c>
      <c r="B394" s="19" t="s">
        <v>442</v>
      </c>
      <c r="C394" s="96">
        <v>0</v>
      </c>
      <c r="D394" s="1"/>
      <c r="E394" s="198"/>
      <c r="F394" s="199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  <c r="BA394" s="100"/>
      <c r="BB394" s="100"/>
      <c r="BC394" s="100"/>
      <c r="BD394" s="100"/>
      <c r="BE394" s="100"/>
      <c r="BF394" s="100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100"/>
      <c r="BS394" s="100"/>
      <c r="BT394" s="100"/>
      <c r="BU394" s="100"/>
      <c r="BV394" s="100"/>
      <c r="BW394" s="100"/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CI394" s="100"/>
      <c r="CJ394" s="100"/>
      <c r="CK394" s="100"/>
      <c r="CL394" s="100"/>
      <c r="CM394" s="100"/>
      <c r="CN394" s="100"/>
      <c r="CO394" s="100"/>
      <c r="CP394" s="100"/>
      <c r="CQ394" s="100"/>
      <c r="CR394" s="100"/>
      <c r="CS394" s="100"/>
      <c r="CT394" s="100"/>
      <c r="CU394" s="100"/>
      <c r="CV394" s="100"/>
      <c r="CW394" s="100"/>
      <c r="CX394" s="100"/>
      <c r="CY394" s="100"/>
      <c r="CZ394" s="100"/>
      <c r="DA394" s="100"/>
      <c r="DB394" s="100"/>
      <c r="DC394" s="100"/>
      <c r="DD394" s="101"/>
    </row>
    <row r="395" spans="1:108" ht="23.25" customHeight="1" thickBot="1">
      <c r="A395" s="70" t="s">
        <v>505</v>
      </c>
      <c r="B395" s="19" t="s">
        <v>447</v>
      </c>
      <c r="C395" s="44">
        <v>0</v>
      </c>
      <c r="D395" s="1"/>
      <c r="E395" s="198"/>
      <c r="F395" s="199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100"/>
      <c r="BD395" s="100"/>
      <c r="BE395" s="100"/>
      <c r="BF395" s="100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100"/>
      <c r="BS395" s="100"/>
      <c r="BT395" s="100"/>
      <c r="BU395" s="100"/>
      <c r="BV395" s="100"/>
      <c r="BW395" s="100"/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CI395" s="100"/>
      <c r="CJ395" s="100"/>
      <c r="CK395" s="100"/>
      <c r="CL395" s="100"/>
      <c r="CM395" s="100"/>
      <c r="CN395" s="100"/>
      <c r="CO395" s="100"/>
      <c r="CP395" s="100"/>
      <c r="CQ395" s="100"/>
      <c r="CR395" s="100"/>
      <c r="CS395" s="100"/>
      <c r="CT395" s="100"/>
      <c r="CU395" s="100"/>
      <c r="CV395" s="100"/>
      <c r="CW395" s="100"/>
      <c r="CX395" s="100"/>
      <c r="CY395" s="100"/>
      <c r="CZ395" s="100"/>
      <c r="DA395" s="100"/>
      <c r="DB395" s="100"/>
      <c r="DC395" s="100"/>
      <c r="DD395" s="101"/>
    </row>
    <row r="396" spans="1:108" ht="23.25" customHeight="1" thickBot="1">
      <c r="A396" s="83"/>
      <c r="B396" s="12" t="s">
        <v>59</v>
      </c>
      <c r="C396" s="17">
        <f>(IF(C383&gt;100%,100%,C383)+IF(C386&gt;100%,100%,C386)+IF(C389&gt;100%,100%,C389)+IF(C392&gt;100%,100%,C392)+IF(C395&gt;100%,100%,C395))/500%</f>
        <v>0</v>
      </c>
      <c r="D396" s="1"/>
      <c r="E396" s="198"/>
      <c r="F396" s="199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100"/>
      <c r="BD396" s="100"/>
      <c r="BE396" s="100"/>
      <c r="BF396" s="100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100"/>
      <c r="BS396" s="100"/>
      <c r="BT396" s="100"/>
      <c r="BU396" s="100"/>
      <c r="BV396" s="100"/>
      <c r="BW396" s="100"/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CI396" s="100"/>
      <c r="CJ396" s="100"/>
      <c r="CK396" s="100"/>
      <c r="CL396" s="100"/>
      <c r="CM396" s="100"/>
      <c r="CN396" s="100"/>
      <c r="CO396" s="100"/>
      <c r="CP396" s="100"/>
      <c r="CQ396" s="100"/>
      <c r="CR396" s="100"/>
      <c r="CS396" s="100"/>
      <c r="CT396" s="100"/>
      <c r="CU396" s="100"/>
      <c r="CV396" s="100"/>
      <c r="CW396" s="100"/>
      <c r="CX396" s="100"/>
      <c r="CY396" s="100"/>
      <c r="CZ396" s="100"/>
      <c r="DA396" s="100"/>
      <c r="DB396" s="100"/>
      <c r="DC396" s="100"/>
      <c r="DD396" s="101"/>
    </row>
    <row r="397" spans="1:108" ht="16.5" thickBot="1">
      <c r="A397" s="83"/>
      <c r="B397" s="12"/>
      <c r="C397" s="17"/>
      <c r="D397" s="1"/>
      <c r="E397" s="200"/>
      <c r="F397" s="201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100"/>
      <c r="BD397" s="100"/>
      <c r="BE397" s="100"/>
      <c r="BF397" s="100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100"/>
      <c r="BS397" s="100"/>
      <c r="BT397" s="100"/>
      <c r="BU397" s="100"/>
      <c r="BV397" s="100"/>
      <c r="BW397" s="100"/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CI397" s="100"/>
      <c r="CJ397" s="100"/>
      <c r="CK397" s="100"/>
      <c r="CL397" s="100"/>
      <c r="CM397" s="100"/>
      <c r="CN397" s="100"/>
      <c r="CO397" s="100"/>
      <c r="CP397" s="100"/>
      <c r="CQ397" s="100"/>
      <c r="CR397" s="100"/>
      <c r="CS397" s="100"/>
      <c r="CT397" s="100"/>
      <c r="CU397" s="100"/>
      <c r="CV397" s="100"/>
      <c r="CW397" s="100"/>
      <c r="CX397" s="100"/>
      <c r="CY397" s="100"/>
      <c r="CZ397" s="100"/>
      <c r="DA397" s="100"/>
      <c r="DB397" s="100"/>
      <c r="DC397" s="100"/>
      <c r="DD397" s="101"/>
    </row>
    <row r="398" spans="1:108" ht="15" thickBot="1">
      <c r="A398" s="66" t="s">
        <v>60</v>
      </c>
      <c r="B398" s="6" t="s">
        <v>422</v>
      </c>
      <c r="C398" s="7" t="s">
        <v>13</v>
      </c>
      <c r="D398" s="52"/>
      <c r="E398" s="7" t="s">
        <v>58</v>
      </c>
      <c r="F398" s="33" t="s">
        <v>87</v>
      </c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  <c r="BA398" s="100"/>
      <c r="BB398" s="100"/>
      <c r="BC398" s="100"/>
      <c r="BD398" s="100"/>
      <c r="BE398" s="100"/>
      <c r="BF398" s="100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100"/>
      <c r="BS398" s="100"/>
      <c r="BT398" s="100"/>
      <c r="BU398" s="100"/>
      <c r="BV398" s="100"/>
      <c r="BW398" s="100"/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CI398" s="100"/>
      <c r="CJ398" s="100"/>
      <c r="CK398" s="100"/>
      <c r="CL398" s="100"/>
      <c r="CM398" s="100"/>
      <c r="CN398" s="100"/>
      <c r="CO398" s="100"/>
      <c r="CP398" s="100"/>
      <c r="CQ398" s="100"/>
      <c r="CR398" s="100"/>
      <c r="CS398" s="100"/>
      <c r="CT398" s="100"/>
      <c r="CU398" s="100"/>
      <c r="CV398" s="100"/>
      <c r="CW398" s="100"/>
      <c r="CX398" s="100"/>
      <c r="CY398" s="100"/>
      <c r="CZ398" s="100"/>
      <c r="DA398" s="100"/>
      <c r="DB398" s="100"/>
      <c r="DC398" s="100"/>
      <c r="DD398" s="101"/>
    </row>
    <row r="399" spans="1:108" s="124" customFormat="1" ht="37.5" customHeight="1" thickBot="1">
      <c r="A399" s="82" t="s">
        <v>514</v>
      </c>
      <c r="B399" s="151" t="s">
        <v>506</v>
      </c>
      <c r="C399" s="41"/>
      <c r="D399" s="95">
        <v>1</v>
      </c>
      <c r="E399" s="84">
        <f aca="true" t="shared" si="11" ref="E399:E406">IF(OR(D399=2,D399=3),0,IF(D399=4,0.2,IF(D399=5,0.5,IF(D399=6,1,0))))</f>
        <v>0</v>
      </c>
      <c r="F399" s="146">
        <v>14</v>
      </c>
      <c r="G399" s="126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  <c r="AC399" s="127"/>
      <c r="AD399" s="127"/>
      <c r="AE399" s="127"/>
      <c r="AF399" s="127"/>
      <c r="AG399" s="127"/>
      <c r="AH399" s="122"/>
      <c r="AI399" s="122"/>
      <c r="AJ399" s="122"/>
      <c r="AK399" s="122"/>
      <c r="AL399" s="122"/>
      <c r="AM399" s="122"/>
      <c r="AN399" s="122"/>
      <c r="AO399" s="122"/>
      <c r="AP399" s="122"/>
      <c r="AQ399" s="122"/>
      <c r="AR399" s="122"/>
      <c r="AS399" s="122"/>
      <c r="AT399" s="122"/>
      <c r="AU399" s="122"/>
      <c r="AV399" s="122"/>
      <c r="AW399" s="122"/>
      <c r="AX399" s="122"/>
      <c r="AY399" s="122"/>
      <c r="AZ399" s="122"/>
      <c r="BA399" s="122"/>
      <c r="BB399" s="122"/>
      <c r="BC399" s="122"/>
      <c r="BD399" s="122"/>
      <c r="BE399" s="122"/>
      <c r="BF399" s="122"/>
      <c r="BG399" s="122"/>
      <c r="BH399" s="122"/>
      <c r="BI399" s="122"/>
      <c r="BJ399" s="122"/>
      <c r="BK399" s="122"/>
      <c r="BL399" s="122"/>
      <c r="BM399" s="122"/>
      <c r="BN399" s="122"/>
      <c r="BO399" s="122"/>
      <c r="BP399" s="122"/>
      <c r="BQ399" s="122"/>
      <c r="BR399" s="122"/>
      <c r="BS399" s="122"/>
      <c r="BT399" s="122"/>
      <c r="BU399" s="122"/>
      <c r="BV399" s="122"/>
      <c r="BW399" s="122"/>
      <c r="BX399" s="122"/>
      <c r="BY399" s="122"/>
      <c r="BZ399" s="122"/>
      <c r="CA399" s="122"/>
      <c r="CB399" s="122"/>
      <c r="CC399" s="122"/>
      <c r="CD399" s="122"/>
      <c r="CE399" s="122"/>
      <c r="CF399" s="122"/>
      <c r="CG399" s="122"/>
      <c r="CH399" s="122"/>
      <c r="CI399" s="122"/>
      <c r="CJ399" s="122"/>
      <c r="CK399" s="122"/>
      <c r="CL399" s="122"/>
      <c r="CM399" s="122"/>
      <c r="CN399" s="122"/>
      <c r="CO399" s="122"/>
      <c r="CP399" s="122"/>
      <c r="CQ399" s="122"/>
      <c r="CR399" s="122"/>
      <c r="CS399" s="122"/>
      <c r="CT399" s="122"/>
      <c r="CU399" s="122"/>
      <c r="CV399" s="122"/>
      <c r="CW399" s="122"/>
      <c r="CX399" s="122"/>
      <c r="CY399" s="122"/>
      <c r="CZ399" s="122"/>
      <c r="DA399" s="122"/>
      <c r="DB399" s="122"/>
      <c r="DC399" s="122"/>
      <c r="DD399" s="123"/>
    </row>
    <row r="400" spans="1:108" s="124" customFormat="1" ht="45.75" thickBot="1">
      <c r="A400" s="82" t="s">
        <v>515</v>
      </c>
      <c r="B400" s="151" t="s">
        <v>507</v>
      </c>
      <c r="C400" s="41"/>
      <c r="D400" s="95">
        <v>1</v>
      </c>
      <c r="E400" s="84">
        <f t="shared" si="11"/>
        <v>0</v>
      </c>
      <c r="F400" s="146">
        <v>9</v>
      </c>
      <c r="G400" s="126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  <c r="AB400" s="127"/>
      <c r="AC400" s="127"/>
      <c r="AD400" s="127"/>
      <c r="AE400" s="127"/>
      <c r="AF400" s="127"/>
      <c r="AG400" s="127"/>
      <c r="AH400" s="122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122"/>
      <c r="AS400" s="122"/>
      <c r="AT400" s="122"/>
      <c r="AU400" s="122"/>
      <c r="AV400" s="122"/>
      <c r="AW400" s="122"/>
      <c r="AX400" s="122"/>
      <c r="AY400" s="122"/>
      <c r="AZ400" s="122"/>
      <c r="BA400" s="122"/>
      <c r="BB400" s="122"/>
      <c r="BC400" s="122"/>
      <c r="BD400" s="122"/>
      <c r="BE400" s="122"/>
      <c r="BF400" s="122"/>
      <c r="BG400" s="122"/>
      <c r="BH400" s="122"/>
      <c r="BI400" s="122"/>
      <c r="BJ400" s="122"/>
      <c r="BK400" s="122"/>
      <c r="BL400" s="122"/>
      <c r="BM400" s="122"/>
      <c r="BN400" s="122"/>
      <c r="BO400" s="122"/>
      <c r="BP400" s="122"/>
      <c r="BQ400" s="122"/>
      <c r="BR400" s="122"/>
      <c r="BS400" s="122"/>
      <c r="BT400" s="122"/>
      <c r="BU400" s="122"/>
      <c r="BV400" s="122"/>
      <c r="BW400" s="122"/>
      <c r="BX400" s="122"/>
      <c r="BY400" s="122"/>
      <c r="BZ400" s="122"/>
      <c r="CA400" s="122"/>
      <c r="CB400" s="122"/>
      <c r="CC400" s="122"/>
      <c r="CD400" s="122"/>
      <c r="CE400" s="122"/>
      <c r="CF400" s="122"/>
      <c r="CG400" s="122"/>
      <c r="CH400" s="122"/>
      <c r="CI400" s="122"/>
      <c r="CJ400" s="122"/>
      <c r="CK400" s="122"/>
      <c r="CL400" s="122"/>
      <c r="CM400" s="122"/>
      <c r="CN400" s="122"/>
      <c r="CO400" s="122"/>
      <c r="CP400" s="122"/>
      <c r="CQ400" s="122"/>
      <c r="CR400" s="122"/>
      <c r="CS400" s="122"/>
      <c r="CT400" s="122"/>
      <c r="CU400" s="122"/>
      <c r="CV400" s="122"/>
      <c r="CW400" s="122"/>
      <c r="CX400" s="122"/>
      <c r="CY400" s="122"/>
      <c r="CZ400" s="122"/>
      <c r="DA400" s="122"/>
      <c r="DB400" s="122"/>
      <c r="DC400" s="122"/>
      <c r="DD400" s="123"/>
    </row>
    <row r="401" spans="1:108" s="124" customFormat="1" ht="60.75" thickBot="1">
      <c r="A401" s="82" t="s">
        <v>516</v>
      </c>
      <c r="B401" s="151" t="s">
        <v>508</v>
      </c>
      <c r="C401" s="41"/>
      <c r="D401" s="95">
        <v>1</v>
      </c>
      <c r="E401" s="84">
        <f t="shared" si="11"/>
        <v>0</v>
      </c>
      <c r="F401" s="146">
        <v>17</v>
      </c>
      <c r="G401" s="126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  <c r="AB401" s="127"/>
      <c r="AC401" s="127"/>
      <c r="AD401" s="127"/>
      <c r="AE401" s="127"/>
      <c r="AF401" s="127"/>
      <c r="AG401" s="127"/>
      <c r="AH401" s="122"/>
      <c r="AI401" s="122"/>
      <c r="AJ401" s="122"/>
      <c r="AK401" s="122"/>
      <c r="AL401" s="122"/>
      <c r="AM401" s="122"/>
      <c r="AN401" s="122"/>
      <c r="AO401" s="122"/>
      <c r="AP401" s="122"/>
      <c r="AQ401" s="122"/>
      <c r="AR401" s="122"/>
      <c r="AS401" s="122"/>
      <c r="AT401" s="122"/>
      <c r="AU401" s="122"/>
      <c r="AV401" s="122"/>
      <c r="AW401" s="122"/>
      <c r="AX401" s="122"/>
      <c r="AY401" s="122"/>
      <c r="AZ401" s="122"/>
      <c r="BA401" s="122"/>
      <c r="BB401" s="122"/>
      <c r="BC401" s="122"/>
      <c r="BD401" s="122"/>
      <c r="BE401" s="122"/>
      <c r="BF401" s="122"/>
      <c r="BG401" s="122"/>
      <c r="BH401" s="122"/>
      <c r="BI401" s="122"/>
      <c r="BJ401" s="122"/>
      <c r="BK401" s="122"/>
      <c r="BL401" s="122"/>
      <c r="BM401" s="122"/>
      <c r="BN401" s="122"/>
      <c r="BO401" s="122"/>
      <c r="BP401" s="122"/>
      <c r="BQ401" s="122"/>
      <c r="BR401" s="122"/>
      <c r="BS401" s="122"/>
      <c r="BT401" s="122"/>
      <c r="BU401" s="122"/>
      <c r="BV401" s="122"/>
      <c r="BW401" s="122"/>
      <c r="BX401" s="122"/>
      <c r="BY401" s="122"/>
      <c r="BZ401" s="122"/>
      <c r="CA401" s="122"/>
      <c r="CB401" s="122"/>
      <c r="CC401" s="122"/>
      <c r="CD401" s="122"/>
      <c r="CE401" s="122"/>
      <c r="CF401" s="122"/>
      <c r="CG401" s="122"/>
      <c r="CH401" s="122"/>
      <c r="CI401" s="122"/>
      <c r="CJ401" s="122"/>
      <c r="CK401" s="122"/>
      <c r="CL401" s="122"/>
      <c r="CM401" s="122"/>
      <c r="CN401" s="122"/>
      <c r="CO401" s="122"/>
      <c r="CP401" s="122"/>
      <c r="CQ401" s="122"/>
      <c r="CR401" s="122"/>
      <c r="CS401" s="122"/>
      <c r="CT401" s="122"/>
      <c r="CU401" s="122"/>
      <c r="CV401" s="122"/>
      <c r="CW401" s="122"/>
      <c r="CX401" s="122"/>
      <c r="CY401" s="122"/>
      <c r="CZ401" s="122"/>
      <c r="DA401" s="122"/>
      <c r="DB401" s="122"/>
      <c r="DC401" s="122"/>
      <c r="DD401" s="123"/>
    </row>
    <row r="402" spans="1:108" s="124" customFormat="1" ht="45.75" thickBot="1">
      <c r="A402" s="82" t="s">
        <v>517</v>
      </c>
      <c r="B402" s="151" t="s">
        <v>509</v>
      </c>
      <c r="C402" s="41"/>
      <c r="D402" s="95">
        <v>1</v>
      </c>
      <c r="E402" s="84">
        <f t="shared" si="11"/>
        <v>0</v>
      </c>
      <c r="F402" s="146">
        <v>14</v>
      </c>
      <c r="G402" s="126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  <c r="AB402" s="127"/>
      <c r="AC402" s="127"/>
      <c r="AD402" s="127"/>
      <c r="AE402" s="127"/>
      <c r="AF402" s="127"/>
      <c r="AG402" s="127"/>
      <c r="AH402" s="122"/>
      <c r="AI402" s="122"/>
      <c r="AJ402" s="122"/>
      <c r="AK402" s="122"/>
      <c r="AL402" s="122"/>
      <c r="AM402" s="122"/>
      <c r="AN402" s="122"/>
      <c r="AO402" s="122"/>
      <c r="AP402" s="122"/>
      <c r="AQ402" s="122"/>
      <c r="AR402" s="122"/>
      <c r="AS402" s="122"/>
      <c r="AT402" s="122"/>
      <c r="AU402" s="122"/>
      <c r="AV402" s="122"/>
      <c r="AW402" s="122"/>
      <c r="AX402" s="122"/>
      <c r="AY402" s="122"/>
      <c r="AZ402" s="122"/>
      <c r="BA402" s="122"/>
      <c r="BB402" s="122"/>
      <c r="BC402" s="122"/>
      <c r="BD402" s="122"/>
      <c r="BE402" s="122"/>
      <c r="BF402" s="122"/>
      <c r="BG402" s="122"/>
      <c r="BH402" s="122"/>
      <c r="BI402" s="122"/>
      <c r="BJ402" s="122"/>
      <c r="BK402" s="122"/>
      <c r="BL402" s="122"/>
      <c r="BM402" s="122"/>
      <c r="BN402" s="122"/>
      <c r="BO402" s="122"/>
      <c r="BP402" s="122"/>
      <c r="BQ402" s="122"/>
      <c r="BR402" s="122"/>
      <c r="BS402" s="122"/>
      <c r="BT402" s="122"/>
      <c r="BU402" s="122"/>
      <c r="BV402" s="122"/>
      <c r="BW402" s="122"/>
      <c r="BX402" s="122"/>
      <c r="BY402" s="122"/>
      <c r="BZ402" s="122"/>
      <c r="CA402" s="122"/>
      <c r="CB402" s="122"/>
      <c r="CC402" s="122"/>
      <c r="CD402" s="122"/>
      <c r="CE402" s="122"/>
      <c r="CF402" s="122"/>
      <c r="CG402" s="122"/>
      <c r="CH402" s="122"/>
      <c r="CI402" s="122"/>
      <c r="CJ402" s="122"/>
      <c r="CK402" s="122"/>
      <c r="CL402" s="122"/>
      <c r="CM402" s="122"/>
      <c r="CN402" s="122"/>
      <c r="CO402" s="122"/>
      <c r="CP402" s="122"/>
      <c r="CQ402" s="122"/>
      <c r="CR402" s="122"/>
      <c r="CS402" s="122"/>
      <c r="CT402" s="122"/>
      <c r="CU402" s="122"/>
      <c r="CV402" s="122"/>
      <c r="CW402" s="122"/>
      <c r="CX402" s="122"/>
      <c r="CY402" s="122"/>
      <c r="CZ402" s="122"/>
      <c r="DA402" s="122"/>
      <c r="DB402" s="122"/>
      <c r="DC402" s="122"/>
      <c r="DD402" s="123"/>
    </row>
    <row r="403" spans="1:108" s="124" customFormat="1" ht="30.75" thickBot="1">
      <c r="A403" s="82" t="s">
        <v>518</v>
      </c>
      <c r="B403" s="151" t="s">
        <v>510</v>
      </c>
      <c r="C403" s="41"/>
      <c r="D403" s="95">
        <v>1</v>
      </c>
      <c r="E403" s="84">
        <f t="shared" si="11"/>
        <v>0</v>
      </c>
      <c r="F403" s="146">
        <v>13</v>
      </c>
      <c r="G403" s="126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  <c r="AF403" s="127"/>
      <c r="AG403" s="127"/>
      <c r="AH403" s="122"/>
      <c r="AI403" s="122"/>
      <c r="AJ403" s="122"/>
      <c r="AK403" s="122"/>
      <c r="AL403" s="122"/>
      <c r="AM403" s="122"/>
      <c r="AN403" s="122"/>
      <c r="AO403" s="122"/>
      <c r="AP403" s="122"/>
      <c r="AQ403" s="122"/>
      <c r="AR403" s="122"/>
      <c r="AS403" s="122"/>
      <c r="AT403" s="122"/>
      <c r="AU403" s="122"/>
      <c r="AV403" s="122"/>
      <c r="AW403" s="122"/>
      <c r="AX403" s="122"/>
      <c r="AY403" s="122"/>
      <c r="AZ403" s="122"/>
      <c r="BA403" s="122"/>
      <c r="BB403" s="122"/>
      <c r="BC403" s="122"/>
      <c r="BD403" s="122"/>
      <c r="BE403" s="122"/>
      <c r="BF403" s="122"/>
      <c r="BG403" s="122"/>
      <c r="BH403" s="122"/>
      <c r="BI403" s="122"/>
      <c r="BJ403" s="122"/>
      <c r="BK403" s="122"/>
      <c r="BL403" s="122"/>
      <c r="BM403" s="122"/>
      <c r="BN403" s="122"/>
      <c r="BO403" s="122"/>
      <c r="BP403" s="122"/>
      <c r="BQ403" s="122"/>
      <c r="BR403" s="122"/>
      <c r="BS403" s="122"/>
      <c r="BT403" s="122"/>
      <c r="BU403" s="122"/>
      <c r="BV403" s="122"/>
      <c r="BW403" s="122"/>
      <c r="BX403" s="122"/>
      <c r="BY403" s="122"/>
      <c r="BZ403" s="122"/>
      <c r="CA403" s="122"/>
      <c r="CB403" s="122"/>
      <c r="CC403" s="122"/>
      <c r="CD403" s="122"/>
      <c r="CE403" s="122"/>
      <c r="CF403" s="122"/>
      <c r="CG403" s="122"/>
      <c r="CH403" s="122"/>
      <c r="CI403" s="122"/>
      <c r="CJ403" s="122"/>
      <c r="CK403" s="122"/>
      <c r="CL403" s="122"/>
      <c r="CM403" s="122"/>
      <c r="CN403" s="122"/>
      <c r="CO403" s="122"/>
      <c r="CP403" s="122"/>
      <c r="CQ403" s="122"/>
      <c r="CR403" s="122"/>
      <c r="CS403" s="122"/>
      <c r="CT403" s="122"/>
      <c r="CU403" s="122"/>
      <c r="CV403" s="122"/>
      <c r="CW403" s="122"/>
      <c r="CX403" s="122"/>
      <c r="CY403" s="122"/>
      <c r="CZ403" s="122"/>
      <c r="DA403" s="122"/>
      <c r="DB403" s="122"/>
      <c r="DC403" s="122"/>
      <c r="DD403" s="123"/>
    </row>
    <row r="404" spans="1:108" s="124" customFormat="1" ht="30.75" thickBot="1">
      <c r="A404" s="82" t="s">
        <v>519</v>
      </c>
      <c r="B404" s="151" t="s">
        <v>511</v>
      </c>
      <c r="C404" s="41"/>
      <c r="D404" s="95">
        <v>1</v>
      </c>
      <c r="E404" s="84">
        <f t="shared" si="11"/>
        <v>0</v>
      </c>
      <c r="F404" s="146">
        <v>15</v>
      </c>
      <c r="G404" s="126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  <c r="AF404" s="127"/>
      <c r="AG404" s="127"/>
      <c r="AH404" s="122"/>
      <c r="AI404" s="122"/>
      <c r="AJ404" s="122"/>
      <c r="AK404" s="122"/>
      <c r="AL404" s="122"/>
      <c r="AM404" s="122"/>
      <c r="AN404" s="122"/>
      <c r="AO404" s="122"/>
      <c r="AP404" s="122"/>
      <c r="AQ404" s="122"/>
      <c r="AR404" s="122"/>
      <c r="AS404" s="122"/>
      <c r="AT404" s="122"/>
      <c r="AU404" s="122"/>
      <c r="AV404" s="122"/>
      <c r="AW404" s="122"/>
      <c r="AX404" s="122"/>
      <c r="AY404" s="122"/>
      <c r="AZ404" s="122"/>
      <c r="BA404" s="122"/>
      <c r="BB404" s="122"/>
      <c r="BC404" s="122"/>
      <c r="BD404" s="122"/>
      <c r="BE404" s="122"/>
      <c r="BF404" s="122"/>
      <c r="BG404" s="122"/>
      <c r="BH404" s="122"/>
      <c r="BI404" s="122"/>
      <c r="BJ404" s="122"/>
      <c r="BK404" s="122"/>
      <c r="BL404" s="122"/>
      <c r="BM404" s="122"/>
      <c r="BN404" s="122"/>
      <c r="BO404" s="122"/>
      <c r="BP404" s="122"/>
      <c r="BQ404" s="122"/>
      <c r="BR404" s="122"/>
      <c r="BS404" s="122"/>
      <c r="BT404" s="122"/>
      <c r="BU404" s="122"/>
      <c r="BV404" s="122"/>
      <c r="BW404" s="122"/>
      <c r="BX404" s="122"/>
      <c r="BY404" s="122"/>
      <c r="BZ404" s="122"/>
      <c r="CA404" s="122"/>
      <c r="CB404" s="122"/>
      <c r="CC404" s="122"/>
      <c r="CD404" s="122"/>
      <c r="CE404" s="122"/>
      <c r="CF404" s="122"/>
      <c r="CG404" s="122"/>
      <c r="CH404" s="122"/>
      <c r="CI404" s="122"/>
      <c r="CJ404" s="122"/>
      <c r="CK404" s="122"/>
      <c r="CL404" s="122"/>
      <c r="CM404" s="122"/>
      <c r="CN404" s="122"/>
      <c r="CO404" s="122"/>
      <c r="CP404" s="122"/>
      <c r="CQ404" s="122"/>
      <c r="CR404" s="122"/>
      <c r="CS404" s="122"/>
      <c r="CT404" s="122"/>
      <c r="CU404" s="122"/>
      <c r="CV404" s="122"/>
      <c r="CW404" s="122"/>
      <c r="CX404" s="122"/>
      <c r="CY404" s="122"/>
      <c r="CZ404" s="122"/>
      <c r="DA404" s="122"/>
      <c r="DB404" s="122"/>
      <c r="DC404" s="122"/>
      <c r="DD404" s="123"/>
    </row>
    <row r="405" spans="1:108" s="124" customFormat="1" ht="30.75" thickBot="1">
      <c r="A405" s="82" t="s">
        <v>520</v>
      </c>
      <c r="B405" s="151" t="s">
        <v>512</v>
      </c>
      <c r="C405" s="41"/>
      <c r="D405" s="95">
        <v>1</v>
      </c>
      <c r="E405" s="84">
        <f t="shared" si="11"/>
        <v>0</v>
      </c>
      <c r="F405" s="146">
        <v>8</v>
      </c>
      <c r="G405" s="126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  <c r="AF405" s="127"/>
      <c r="AG405" s="127"/>
      <c r="AH405" s="122"/>
      <c r="AI405" s="122"/>
      <c r="AJ405" s="122"/>
      <c r="AK405" s="122"/>
      <c r="AL405" s="122"/>
      <c r="AM405" s="122"/>
      <c r="AN405" s="122"/>
      <c r="AO405" s="122"/>
      <c r="AP405" s="122"/>
      <c r="AQ405" s="122"/>
      <c r="AR405" s="122"/>
      <c r="AS405" s="122"/>
      <c r="AT405" s="122"/>
      <c r="AU405" s="122"/>
      <c r="AV405" s="122"/>
      <c r="AW405" s="122"/>
      <c r="AX405" s="122"/>
      <c r="AY405" s="122"/>
      <c r="AZ405" s="122"/>
      <c r="BA405" s="122"/>
      <c r="BB405" s="122"/>
      <c r="BC405" s="122"/>
      <c r="BD405" s="122"/>
      <c r="BE405" s="122"/>
      <c r="BF405" s="122"/>
      <c r="BG405" s="122"/>
      <c r="BH405" s="122"/>
      <c r="BI405" s="122"/>
      <c r="BJ405" s="122"/>
      <c r="BK405" s="122"/>
      <c r="BL405" s="122"/>
      <c r="BM405" s="122"/>
      <c r="BN405" s="122"/>
      <c r="BO405" s="122"/>
      <c r="BP405" s="122"/>
      <c r="BQ405" s="122"/>
      <c r="BR405" s="122"/>
      <c r="BS405" s="122"/>
      <c r="BT405" s="122"/>
      <c r="BU405" s="122"/>
      <c r="BV405" s="122"/>
      <c r="BW405" s="122"/>
      <c r="BX405" s="122"/>
      <c r="BY405" s="122"/>
      <c r="BZ405" s="122"/>
      <c r="CA405" s="122"/>
      <c r="CB405" s="122"/>
      <c r="CC405" s="122"/>
      <c r="CD405" s="122"/>
      <c r="CE405" s="122"/>
      <c r="CF405" s="122"/>
      <c r="CG405" s="122"/>
      <c r="CH405" s="122"/>
      <c r="CI405" s="122"/>
      <c r="CJ405" s="122"/>
      <c r="CK405" s="122"/>
      <c r="CL405" s="122"/>
      <c r="CM405" s="122"/>
      <c r="CN405" s="122"/>
      <c r="CO405" s="122"/>
      <c r="CP405" s="122"/>
      <c r="CQ405" s="122"/>
      <c r="CR405" s="122"/>
      <c r="CS405" s="122"/>
      <c r="CT405" s="122"/>
      <c r="CU405" s="122"/>
      <c r="CV405" s="122"/>
      <c r="CW405" s="122"/>
      <c r="CX405" s="122"/>
      <c r="CY405" s="122"/>
      <c r="CZ405" s="122"/>
      <c r="DA405" s="122"/>
      <c r="DB405" s="122"/>
      <c r="DC405" s="122"/>
      <c r="DD405" s="123"/>
    </row>
    <row r="406" spans="1:108" s="124" customFormat="1" ht="30.75" thickBot="1">
      <c r="A406" s="82" t="s">
        <v>521</v>
      </c>
      <c r="B406" s="151" t="s">
        <v>513</v>
      </c>
      <c r="C406" s="41"/>
      <c r="D406" s="95">
        <v>1</v>
      </c>
      <c r="E406" s="84">
        <f t="shared" si="11"/>
        <v>0</v>
      </c>
      <c r="F406" s="146">
        <v>10</v>
      </c>
      <c r="G406" s="126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  <c r="AB406" s="127"/>
      <c r="AC406" s="127"/>
      <c r="AD406" s="127"/>
      <c r="AE406" s="127"/>
      <c r="AF406" s="127"/>
      <c r="AG406" s="127"/>
      <c r="AH406" s="122"/>
      <c r="AI406" s="122"/>
      <c r="AJ406" s="122"/>
      <c r="AK406" s="122"/>
      <c r="AL406" s="122"/>
      <c r="AM406" s="122"/>
      <c r="AN406" s="122"/>
      <c r="AO406" s="122"/>
      <c r="AP406" s="122"/>
      <c r="AQ406" s="122"/>
      <c r="AR406" s="122"/>
      <c r="AS406" s="122"/>
      <c r="AT406" s="122"/>
      <c r="AU406" s="122"/>
      <c r="AV406" s="122"/>
      <c r="AW406" s="122"/>
      <c r="AX406" s="122"/>
      <c r="AY406" s="122"/>
      <c r="AZ406" s="122"/>
      <c r="BA406" s="122"/>
      <c r="BB406" s="122"/>
      <c r="BC406" s="122"/>
      <c r="BD406" s="122"/>
      <c r="BE406" s="122"/>
      <c r="BF406" s="122"/>
      <c r="BG406" s="122"/>
      <c r="BH406" s="122"/>
      <c r="BI406" s="122"/>
      <c r="BJ406" s="122"/>
      <c r="BK406" s="122"/>
      <c r="BL406" s="122"/>
      <c r="BM406" s="122"/>
      <c r="BN406" s="122"/>
      <c r="BO406" s="122"/>
      <c r="BP406" s="122"/>
      <c r="BQ406" s="122"/>
      <c r="BR406" s="122"/>
      <c r="BS406" s="122"/>
      <c r="BT406" s="122"/>
      <c r="BU406" s="122"/>
      <c r="BV406" s="122"/>
      <c r="BW406" s="122"/>
      <c r="BX406" s="122"/>
      <c r="BY406" s="122"/>
      <c r="BZ406" s="122"/>
      <c r="CA406" s="122"/>
      <c r="CB406" s="122"/>
      <c r="CC406" s="122"/>
      <c r="CD406" s="122"/>
      <c r="CE406" s="122"/>
      <c r="CF406" s="122"/>
      <c r="CG406" s="122"/>
      <c r="CH406" s="122"/>
      <c r="CI406" s="122"/>
      <c r="CJ406" s="122"/>
      <c r="CK406" s="122"/>
      <c r="CL406" s="122"/>
      <c r="CM406" s="122"/>
      <c r="CN406" s="122"/>
      <c r="CO406" s="122"/>
      <c r="CP406" s="122"/>
      <c r="CQ406" s="122"/>
      <c r="CR406" s="122"/>
      <c r="CS406" s="122"/>
      <c r="CT406" s="122"/>
      <c r="CU406" s="122"/>
      <c r="CV406" s="122"/>
      <c r="CW406" s="122"/>
      <c r="CX406" s="122"/>
      <c r="CY406" s="122"/>
      <c r="CZ406" s="122"/>
      <c r="DA406" s="122"/>
      <c r="DB406" s="122"/>
      <c r="DC406" s="122"/>
      <c r="DD406" s="123"/>
    </row>
    <row r="407" spans="1:108" s="124" customFormat="1" ht="16.5" thickBot="1">
      <c r="A407" s="83"/>
      <c r="B407" s="12" t="s">
        <v>61</v>
      </c>
      <c r="C407" s="47">
        <f>SUMPRODUCT(E399:E406,F399:F406)/F407</f>
        <v>0</v>
      </c>
      <c r="D407" s="41"/>
      <c r="E407" s="145"/>
      <c r="F407" s="161">
        <f>SUM(F399:F406)</f>
        <v>100</v>
      </c>
      <c r="G407" s="126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  <c r="AC407" s="127"/>
      <c r="AD407" s="127"/>
      <c r="AE407" s="127"/>
      <c r="AF407" s="127"/>
      <c r="AG407" s="127"/>
      <c r="AH407" s="122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122"/>
      <c r="AS407" s="122"/>
      <c r="AT407" s="122"/>
      <c r="AU407" s="122"/>
      <c r="AV407" s="122"/>
      <c r="AW407" s="122"/>
      <c r="AX407" s="122"/>
      <c r="AY407" s="122"/>
      <c r="AZ407" s="122"/>
      <c r="BA407" s="122"/>
      <c r="BB407" s="122"/>
      <c r="BC407" s="122"/>
      <c r="BD407" s="122"/>
      <c r="BE407" s="122"/>
      <c r="BF407" s="122"/>
      <c r="BG407" s="122"/>
      <c r="BH407" s="122"/>
      <c r="BI407" s="122"/>
      <c r="BJ407" s="122"/>
      <c r="BK407" s="122"/>
      <c r="BL407" s="122"/>
      <c r="BM407" s="122"/>
      <c r="BN407" s="122"/>
      <c r="BO407" s="122"/>
      <c r="BP407" s="122"/>
      <c r="BQ407" s="122"/>
      <c r="BR407" s="122"/>
      <c r="BS407" s="122"/>
      <c r="BT407" s="122"/>
      <c r="BU407" s="122"/>
      <c r="BV407" s="122"/>
      <c r="BW407" s="122"/>
      <c r="BX407" s="122"/>
      <c r="BY407" s="122"/>
      <c r="BZ407" s="122"/>
      <c r="CA407" s="122"/>
      <c r="CB407" s="122"/>
      <c r="CC407" s="122"/>
      <c r="CD407" s="122"/>
      <c r="CE407" s="122"/>
      <c r="CF407" s="122"/>
      <c r="CG407" s="122"/>
      <c r="CH407" s="122"/>
      <c r="CI407" s="122"/>
      <c r="CJ407" s="122"/>
      <c r="CK407" s="122"/>
      <c r="CL407" s="122"/>
      <c r="CM407" s="122"/>
      <c r="CN407" s="122"/>
      <c r="CO407" s="122"/>
      <c r="CP407" s="122"/>
      <c r="CQ407" s="122"/>
      <c r="CR407" s="122"/>
      <c r="CS407" s="122"/>
      <c r="CT407" s="122"/>
      <c r="CU407" s="122"/>
      <c r="CV407" s="122"/>
      <c r="CW407" s="122"/>
      <c r="CX407" s="122"/>
      <c r="CY407" s="122"/>
      <c r="CZ407" s="122"/>
      <c r="DA407" s="122"/>
      <c r="DB407" s="122"/>
      <c r="DC407" s="122"/>
      <c r="DD407" s="123"/>
    </row>
    <row r="408" spans="1:108" ht="24" customHeight="1" thickBot="1">
      <c r="A408" s="196"/>
      <c r="B408" s="219"/>
      <c r="C408" s="219"/>
      <c r="D408" s="219"/>
      <c r="E408" s="219"/>
      <c r="F408" s="197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  <c r="BA408" s="100"/>
      <c r="BB408" s="100"/>
      <c r="BC408" s="100"/>
      <c r="BD408" s="100"/>
      <c r="BE408" s="100"/>
      <c r="BF408" s="100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100"/>
      <c r="BS408" s="100"/>
      <c r="BT408" s="100"/>
      <c r="BU408" s="100"/>
      <c r="BV408" s="100"/>
      <c r="BW408" s="100"/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CI408" s="100"/>
      <c r="CJ408" s="100"/>
      <c r="CK408" s="100"/>
      <c r="CL408" s="100"/>
      <c r="CM408" s="100"/>
      <c r="CN408" s="100"/>
      <c r="CO408" s="100"/>
      <c r="CP408" s="100"/>
      <c r="CQ408" s="100"/>
      <c r="CR408" s="100"/>
      <c r="CS408" s="100"/>
      <c r="CT408" s="100"/>
      <c r="CU408" s="100"/>
      <c r="CV408" s="100"/>
      <c r="CW408" s="100"/>
      <c r="CX408" s="100"/>
      <c r="CY408" s="100"/>
      <c r="CZ408" s="100"/>
      <c r="DA408" s="100"/>
      <c r="DB408" s="100"/>
      <c r="DC408" s="100"/>
      <c r="DD408" s="101"/>
    </row>
    <row r="409" spans="1:108" ht="24" customHeight="1" thickBot="1">
      <c r="A409" s="2"/>
      <c r="B409" s="216" t="s">
        <v>62</v>
      </c>
      <c r="C409" s="216"/>
      <c r="D409" s="216"/>
      <c r="E409" s="216"/>
      <c r="F409" s="108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100"/>
      <c r="BD409" s="100"/>
      <c r="BE409" s="100"/>
      <c r="BF409" s="100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100"/>
      <c r="BS409" s="100"/>
      <c r="BT409" s="100"/>
      <c r="BU409" s="100"/>
      <c r="BV409" s="100"/>
      <c r="BW409" s="100"/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CI409" s="100"/>
      <c r="CJ409" s="100"/>
      <c r="CK409" s="100"/>
      <c r="CL409" s="100"/>
      <c r="CM409" s="100"/>
      <c r="CN409" s="100"/>
      <c r="CO409" s="100"/>
      <c r="CP409" s="100"/>
      <c r="CQ409" s="100"/>
      <c r="CR409" s="100"/>
      <c r="CS409" s="100"/>
      <c r="CT409" s="100"/>
      <c r="CU409" s="100"/>
      <c r="CV409" s="100"/>
      <c r="CW409" s="100"/>
      <c r="CX409" s="100"/>
      <c r="CY409" s="100"/>
      <c r="CZ409" s="100"/>
      <c r="DA409" s="100"/>
      <c r="DB409" s="100"/>
      <c r="DC409" s="100"/>
      <c r="DD409" s="101"/>
    </row>
    <row r="410" spans="1:108" ht="15" thickBot="1">
      <c r="A410" s="2"/>
      <c r="B410" s="24" t="s">
        <v>33</v>
      </c>
      <c r="C410" s="25" t="s">
        <v>32</v>
      </c>
      <c r="D410" s="25"/>
      <c r="E410" s="25" t="s">
        <v>87</v>
      </c>
      <c r="F410" s="108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  <c r="BA410" s="100"/>
      <c r="BB410" s="100"/>
      <c r="BC410" s="100"/>
      <c r="BD410" s="100"/>
      <c r="BE410" s="100"/>
      <c r="BF410" s="100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100"/>
      <c r="BS410" s="100"/>
      <c r="BT410" s="100"/>
      <c r="BU410" s="100"/>
      <c r="BV410" s="100"/>
      <c r="BW410" s="100"/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CI410" s="100"/>
      <c r="CJ410" s="100"/>
      <c r="CK410" s="100"/>
      <c r="CL410" s="100"/>
      <c r="CM410" s="100"/>
      <c r="CN410" s="100"/>
      <c r="CO410" s="100"/>
      <c r="CP410" s="100"/>
      <c r="CQ410" s="100"/>
      <c r="CR410" s="100"/>
      <c r="CS410" s="100"/>
      <c r="CT410" s="100"/>
      <c r="CU410" s="100"/>
      <c r="CV410" s="100"/>
      <c r="CW410" s="100"/>
      <c r="CX410" s="100"/>
      <c r="CY410" s="100"/>
      <c r="CZ410" s="100"/>
      <c r="DA410" s="100"/>
      <c r="DB410" s="100"/>
      <c r="DC410" s="100"/>
      <c r="DD410" s="101"/>
    </row>
    <row r="411" spans="1:108" ht="15" thickBot="1">
      <c r="A411" s="2"/>
      <c r="B411" s="26" t="s">
        <v>52</v>
      </c>
      <c r="C411" s="48">
        <f>C323</f>
        <v>0</v>
      </c>
      <c r="D411" s="137"/>
      <c r="E411" s="89">
        <v>30</v>
      </c>
      <c r="F411" s="108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  <c r="AZ411" s="100"/>
      <c r="BA411" s="100"/>
      <c r="BB411" s="100"/>
      <c r="BC411" s="100"/>
      <c r="BD411" s="100"/>
      <c r="BE411" s="100"/>
      <c r="BF411" s="100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100"/>
      <c r="BS411" s="100"/>
      <c r="BT411" s="100"/>
      <c r="BU411" s="100"/>
      <c r="BV411" s="100"/>
      <c r="BW411" s="100"/>
      <c r="BX411" s="100"/>
      <c r="BY411" s="100"/>
      <c r="BZ411" s="100"/>
      <c r="CA411" s="100"/>
      <c r="CB411" s="100"/>
      <c r="CC411" s="100"/>
      <c r="CD411" s="100"/>
      <c r="CE411" s="100"/>
      <c r="CF411" s="100"/>
      <c r="CG411" s="100"/>
      <c r="CH411" s="100"/>
      <c r="CI411" s="100"/>
      <c r="CJ411" s="100"/>
      <c r="CK411" s="100"/>
      <c r="CL411" s="100"/>
      <c r="CM411" s="100"/>
      <c r="CN411" s="100"/>
      <c r="CO411" s="100"/>
      <c r="CP411" s="100"/>
      <c r="CQ411" s="100"/>
      <c r="CR411" s="100"/>
      <c r="CS411" s="100"/>
      <c r="CT411" s="100"/>
      <c r="CU411" s="100"/>
      <c r="CV411" s="100"/>
      <c r="CW411" s="100"/>
      <c r="CX411" s="100"/>
      <c r="CY411" s="100"/>
      <c r="CZ411" s="100"/>
      <c r="DA411" s="100"/>
      <c r="DB411" s="100"/>
      <c r="DC411" s="100"/>
      <c r="DD411" s="101"/>
    </row>
    <row r="412" spans="1:108" ht="20.25" customHeight="1" thickBot="1">
      <c r="A412" s="2"/>
      <c r="B412" s="26" t="s">
        <v>54</v>
      </c>
      <c r="C412" s="48">
        <f>C378</f>
        <v>0</v>
      </c>
      <c r="D412" s="137"/>
      <c r="E412" s="89">
        <v>21</v>
      </c>
      <c r="F412" s="108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  <c r="BA412" s="100"/>
      <c r="BB412" s="100"/>
      <c r="BC412" s="100"/>
      <c r="BD412" s="100"/>
      <c r="BE412" s="100"/>
      <c r="BF412" s="100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100"/>
      <c r="BS412" s="100"/>
      <c r="BT412" s="100"/>
      <c r="BU412" s="100"/>
      <c r="BV412" s="100"/>
      <c r="BW412" s="100"/>
      <c r="BX412" s="100"/>
      <c r="BY412" s="100"/>
      <c r="BZ412" s="100"/>
      <c r="CA412" s="100"/>
      <c r="CB412" s="100"/>
      <c r="CC412" s="100"/>
      <c r="CD412" s="100"/>
      <c r="CE412" s="100"/>
      <c r="CF412" s="100"/>
      <c r="CG412" s="100"/>
      <c r="CH412" s="100"/>
      <c r="CI412" s="100"/>
      <c r="CJ412" s="100"/>
      <c r="CK412" s="100"/>
      <c r="CL412" s="100"/>
      <c r="CM412" s="100"/>
      <c r="CN412" s="100"/>
      <c r="CO412" s="100"/>
      <c r="CP412" s="100"/>
      <c r="CQ412" s="100"/>
      <c r="CR412" s="100"/>
      <c r="CS412" s="100"/>
      <c r="CT412" s="100"/>
      <c r="CU412" s="100"/>
      <c r="CV412" s="100"/>
      <c r="CW412" s="100"/>
      <c r="CX412" s="100"/>
      <c r="CY412" s="100"/>
      <c r="CZ412" s="100"/>
      <c r="DA412" s="100"/>
      <c r="DB412" s="100"/>
      <c r="DC412" s="100"/>
      <c r="DD412" s="101"/>
    </row>
    <row r="413" spans="1:108" ht="15" thickBot="1">
      <c r="A413" s="2"/>
      <c r="B413" s="26" t="s">
        <v>56</v>
      </c>
      <c r="C413" s="48">
        <f>C396</f>
        <v>0</v>
      </c>
      <c r="D413" s="137"/>
      <c r="E413" s="89">
        <v>28</v>
      </c>
      <c r="F413" s="108"/>
      <c r="G413" s="8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  <c r="BA413" s="100"/>
      <c r="BB413" s="100"/>
      <c r="BC413" s="100"/>
      <c r="BD413" s="100"/>
      <c r="BE413" s="100"/>
      <c r="BF413" s="100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100"/>
      <c r="BS413" s="100"/>
      <c r="BT413" s="100"/>
      <c r="BU413" s="100"/>
      <c r="BV413" s="100"/>
      <c r="BW413" s="100"/>
      <c r="BX413" s="100"/>
      <c r="BY413" s="100"/>
      <c r="BZ413" s="100"/>
      <c r="CA413" s="100"/>
      <c r="CB413" s="100"/>
      <c r="CC413" s="100"/>
      <c r="CD413" s="100"/>
      <c r="CE413" s="100"/>
      <c r="CF413" s="100"/>
      <c r="CG413" s="100"/>
      <c r="CH413" s="100"/>
      <c r="CI413" s="100"/>
      <c r="CJ413" s="100"/>
      <c r="CK413" s="100"/>
      <c r="CL413" s="100"/>
      <c r="CM413" s="100"/>
      <c r="CN413" s="100"/>
      <c r="CO413" s="100"/>
      <c r="CP413" s="100"/>
      <c r="CQ413" s="100"/>
      <c r="CR413" s="100"/>
      <c r="CS413" s="100"/>
      <c r="CT413" s="100"/>
      <c r="CU413" s="100"/>
      <c r="CV413" s="100"/>
      <c r="CW413" s="100"/>
      <c r="CX413" s="100"/>
      <c r="CY413" s="100"/>
      <c r="CZ413" s="100"/>
      <c r="DA413" s="100"/>
      <c r="DB413" s="100"/>
      <c r="DC413" s="100"/>
      <c r="DD413" s="101"/>
    </row>
    <row r="414" spans="1:108" ht="20.25" customHeight="1" thickBot="1">
      <c r="A414" s="2"/>
      <c r="B414" s="26" t="s">
        <v>60</v>
      </c>
      <c r="C414" s="48">
        <f>C407</f>
        <v>0</v>
      </c>
      <c r="D414" s="137"/>
      <c r="E414" s="89">
        <v>21</v>
      </c>
      <c r="F414" s="108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  <c r="BA414" s="100"/>
      <c r="BB414" s="100"/>
      <c r="BC414" s="100"/>
      <c r="BD414" s="100"/>
      <c r="BE414" s="100"/>
      <c r="BF414" s="100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100"/>
      <c r="BS414" s="100"/>
      <c r="BT414" s="100"/>
      <c r="BU414" s="100"/>
      <c r="BV414" s="100"/>
      <c r="BW414" s="100"/>
      <c r="BX414" s="100"/>
      <c r="BY414" s="100"/>
      <c r="BZ414" s="100"/>
      <c r="CA414" s="100"/>
      <c r="CB414" s="100"/>
      <c r="CC414" s="100"/>
      <c r="CD414" s="100"/>
      <c r="CE414" s="100"/>
      <c r="CF414" s="100"/>
      <c r="CG414" s="100"/>
      <c r="CH414" s="100"/>
      <c r="CI414" s="100"/>
      <c r="CJ414" s="100"/>
      <c r="CK414" s="100"/>
      <c r="CL414" s="100"/>
      <c r="CM414" s="100"/>
      <c r="CN414" s="100"/>
      <c r="CO414" s="100"/>
      <c r="CP414" s="100"/>
      <c r="CQ414" s="100"/>
      <c r="CR414" s="100"/>
      <c r="CS414" s="100"/>
      <c r="CT414" s="100"/>
      <c r="CU414" s="100"/>
      <c r="CV414" s="100"/>
      <c r="CW414" s="100"/>
      <c r="CX414" s="100"/>
      <c r="CY414" s="100"/>
      <c r="CZ414" s="100"/>
      <c r="DA414" s="100"/>
      <c r="DB414" s="100"/>
      <c r="DC414" s="100"/>
      <c r="DD414" s="101"/>
    </row>
    <row r="415" spans="1:108" ht="20.25" customHeight="1" thickBot="1">
      <c r="A415" s="2"/>
      <c r="B415" s="27" t="s">
        <v>34</v>
      </c>
      <c r="C415" s="175">
        <f>SUMPRODUCT(C411:C414,E411:E414)/SUM(E411:E414)</f>
        <v>0</v>
      </c>
      <c r="D415" s="176"/>
      <c r="E415" s="177"/>
      <c r="F415" s="108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  <c r="AZ415" s="100"/>
      <c r="BA415" s="100"/>
      <c r="BB415" s="100"/>
      <c r="BC415" s="100"/>
      <c r="BD415" s="100"/>
      <c r="BE415" s="100"/>
      <c r="BF415" s="100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100"/>
      <c r="BS415" s="100"/>
      <c r="BT415" s="100"/>
      <c r="BU415" s="100"/>
      <c r="BV415" s="100"/>
      <c r="BW415" s="100"/>
      <c r="BX415" s="100"/>
      <c r="BY415" s="100"/>
      <c r="BZ415" s="100"/>
      <c r="CA415" s="100"/>
      <c r="CB415" s="100"/>
      <c r="CC415" s="100"/>
      <c r="CD415" s="100"/>
      <c r="CE415" s="100"/>
      <c r="CF415" s="100"/>
      <c r="CG415" s="100"/>
      <c r="CH415" s="100"/>
      <c r="CI415" s="100"/>
      <c r="CJ415" s="100"/>
      <c r="CK415" s="100"/>
      <c r="CL415" s="100"/>
      <c r="CM415" s="100"/>
      <c r="CN415" s="100"/>
      <c r="CO415" s="100"/>
      <c r="CP415" s="100"/>
      <c r="CQ415" s="100"/>
      <c r="CR415" s="100"/>
      <c r="CS415" s="100"/>
      <c r="CT415" s="100"/>
      <c r="CU415" s="100"/>
      <c r="CV415" s="100"/>
      <c r="CW415" s="100"/>
      <c r="CX415" s="100"/>
      <c r="CY415" s="100"/>
      <c r="CZ415" s="100"/>
      <c r="DA415" s="100"/>
      <c r="DB415" s="100"/>
      <c r="DC415" s="100"/>
      <c r="DD415" s="101"/>
    </row>
    <row r="416" spans="1:108" ht="24" customHeight="1">
      <c r="A416" s="79"/>
      <c r="B416" s="36"/>
      <c r="C416" s="1"/>
      <c r="D416" s="1"/>
      <c r="E416" s="1"/>
      <c r="F416" s="109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  <c r="BA416" s="100"/>
      <c r="BB416" s="100"/>
      <c r="BC416" s="100"/>
      <c r="BD416" s="100"/>
      <c r="BE416" s="100"/>
      <c r="BF416" s="100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100"/>
      <c r="BS416" s="100"/>
      <c r="BT416" s="100"/>
      <c r="BU416" s="100"/>
      <c r="BV416" s="100"/>
      <c r="BW416" s="100"/>
      <c r="BX416" s="100"/>
      <c r="BY416" s="100"/>
      <c r="BZ416" s="100"/>
      <c r="CA416" s="100"/>
      <c r="CB416" s="100"/>
      <c r="CC416" s="100"/>
      <c r="CD416" s="100"/>
      <c r="CE416" s="100"/>
      <c r="CF416" s="100"/>
      <c r="CG416" s="100"/>
      <c r="CH416" s="100"/>
      <c r="CI416" s="100"/>
      <c r="CJ416" s="100"/>
      <c r="CK416" s="100"/>
      <c r="CL416" s="100"/>
      <c r="CM416" s="100"/>
      <c r="CN416" s="100"/>
      <c r="CO416" s="100"/>
      <c r="CP416" s="100"/>
      <c r="CQ416" s="100"/>
      <c r="CR416" s="100"/>
      <c r="CS416" s="100"/>
      <c r="CT416" s="100"/>
      <c r="CU416" s="100"/>
      <c r="CV416" s="100"/>
      <c r="CW416" s="100"/>
      <c r="CX416" s="100"/>
      <c r="CY416" s="100"/>
      <c r="CZ416" s="100"/>
      <c r="DA416" s="100"/>
      <c r="DB416" s="100"/>
      <c r="DC416" s="100"/>
      <c r="DD416" s="101"/>
    </row>
    <row r="417" spans="1:107" s="3" customFormat="1" ht="22.5" customHeight="1">
      <c r="A417" s="79"/>
      <c r="B417" s="162" t="s">
        <v>544</v>
      </c>
      <c r="C417" s="162"/>
      <c r="D417" s="162"/>
      <c r="E417" s="162"/>
      <c r="F417" s="108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103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  <c r="BI417" s="104"/>
      <c r="BJ417" s="104"/>
      <c r="BK417" s="104"/>
      <c r="BL417" s="104"/>
      <c r="BM417" s="104"/>
      <c r="BN417" s="104"/>
      <c r="BO417" s="104"/>
      <c r="BP417" s="104"/>
      <c r="BQ417" s="104"/>
      <c r="BR417" s="104"/>
      <c r="BS417" s="104"/>
      <c r="BT417" s="104"/>
      <c r="BU417" s="104"/>
      <c r="BV417" s="104"/>
      <c r="BW417" s="104"/>
      <c r="BX417" s="104"/>
      <c r="BY417" s="104"/>
      <c r="BZ417" s="104"/>
      <c r="CA417" s="104"/>
      <c r="CB417" s="104"/>
      <c r="CC417" s="104"/>
      <c r="CD417" s="104"/>
      <c r="CE417" s="104"/>
      <c r="CF417" s="104"/>
      <c r="CG417" s="104"/>
      <c r="CH417" s="104"/>
      <c r="CI417" s="104"/>
      <c r="CJ417" s="104"/>
      <c r="CK417" s="104"/>
      <c r="CL417" s="104"/>
      <c r="CM417" s="104"/>
      <c r="CN417" s="104"/>
      <c r="CO417" s="104"/>
      <c r="CP417" s="104"/>
      <c r="CQ417" s="104"/>
      <c r="CR417" s="104"/>
      <c r="CS417" s="104"/>
      <c r="CT417" s="104"/>
      <c r="CU417" s="104"/>
      <c r="CV417" s="104"/>
      <c r="CW417" s="104"/>
      <c r="CX417" s="104"/>
      <c r="CY417" s="104"/>
      <c r="CZ417" s="104"/>
      <c r="DA417" s="104"/>
      <c r="DB417" s="104"/>
      <c r="DC417" s="104"/>
    </row>
    <row r="418" spans="1:107" s="3" customFormat="1" ht="15">
      <c r="A418" s="79"/>
      <c r="B418" s="112" t="s">
        <v>536</v>
      </c>
      <c r="C418" s="113" t="s">
        <v>32</v>
      </c>
      <c r="D418" s="114"/>
      <c r="E418" s="113" t="s">
        <v>87</v>
      </c>
      <c r="F418" s="108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103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4"/>
      <c r="BA418" s="104"/>
      <c r="BB418" s="104"/>
      <c r="BC418" s="104"/>
      <c r="BD418" s="104"/>
      <c r="BE418" s="104"/>
      <c r="BF418" s="104"/>
      <c r="BG418" s="104"/>
      <c r="BH418" s="104"/>
      <c r="BI418" s="104"/>
      <c r="BJ418" s="104"/>
      <c r="BK418" s="104"/>
      <c r="BL418" s="104"/>
      <c r="BM418" s="104"/>
      <c r="BN418" s="104"/>
      <c r="BO418" s="104"/>
      <c r="BP418" s="104"/>
      <c r="BQ418" s="104"/>
      <c r="BR418" s="104"/>
      <c r="BS418" s="104"/>
      <c r="BT418" s="104"/>
      <c r="BU418" s="104"/>
      <c r="BV418" s="104"/>
      <c r="BW418" s="104"/>
      <c r="BX418" s="104"/>
      <c r="BY418" s="104"/>
      <c r="BZ418" s="104"/>
      <c r="CA418" s="104"/>
      <c r="CB418" s="104"/>
      <c r="CC418" s="104"/>
      <c r="CD418" s="104"/>
      <c r="CE418" s="104"/>
      <c r="CF418" s="104"/>
      <c r="CG418" s="104"/>
      <c r="CH418" s="104"/>
      <c r="CI418" s="104"/>
      <c r="CJ418" s="104"/>
      <c r="CK418" s="104"/>
      <c r="CL418" s="104"/>
      <c r="CM418" s="104"/>
      <c r="CN418" s="104"/>
      <c r="CO418" s="104"/>
      <c r="CP418" s="104"/>
      <c r="CQ418" s="104"/>
      <c r="CR418" s="104"/>
      <c r="CS418" s="104"/>
      <c r="CT418" s="104"/>
      <c r="CU418" s="104"/>
      <c r="CV418" s="104"/>
      <c r="CW418" s="104"/>
      <c r="CX418" s="104"/>
      <c r="CY418" s="104"/>
      <c r="CZ418" s="104"/>
      <c r="DA418" s="104"/>
      <c r="DB418" s="104"/>
      <c r="DC418" s="104"/>
    </row>
    <row r="419" spans="1:107" s="3" customFormat="1" ht="15">
      <c r="A419" s="79"/>
      <c r="B419" s="115" t="s">
        <v>537</v>
      </c>
      <c r="C419" s="116">
        <f>C75</f>
        <v>0</v>
      </c>
      <c r="D419" s="147"/>
      <c r="E419" s="119">
        <v>21</v>
      </c>
      <c r="F419" s="108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103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  <c r="BG419" s="104"/>
      <c r="BH419" s="104"/>
      <c r="BI419" s="104"/>
      <c r="BJ419" s="104"/>
      <c r="BK419" s="104"/>
      <c r="BL419" s="104"/>
      <c r="BM419" s="104"/>
      <c r="BN419" s="104"/>
      <c r="BO419" s="104"/>
      <c r="BP419" s="104"/>
      <c r="BQ419" s="104"/>
      <c r="BR419" s="104"/>
      <c r="BS419" s="104"/>
      <c r="BT419" s="104"/>
      <c r="BU419" s="104"/>
      <c r="BV419" s="104"/>
      <c r="BW419" s="104"/>
      <c r="BX419" s="104"/>
      <c r="BY419" s="104"/>
      <c r="BZ419" s="104"/>
      <c r="CA419" s="104"/>
      <c r="CB419" s="104"/>
      <c r="CC419" s="104"/>
      <c r="CD419" s="104"/>
      <c r="CE419" s="104"/>
      <c r="CF419" s="104"/>
      <c r="CG419" s="104"/>
      <c r="CH419" s="104"/>
      <c r="CI419" s="104"/>
      <c r="CJ419" s="104"/>
      <c r="CK419" s="104"/>
      <c r="CL419" s="104"/>
      <c r="CM419" s="104"/>
      <c r="CN419" s="104"/>
      <c r="CO419" s="104"/>
      <c r="CP419" s="104"/>
      <c r="CQ419" s="104"/>
      <c r="CR419" s="104"/>
      <c r="CS419" s="104"/>
      <c r="CT419" s="104"/>
      <c r="CU419" s="104"/>
      <c r="CV419" s="104"/>
      <c r="CW419" s="104"/>
      <c r="CX419" s="104"/>
      <c r="CY419" s="104"/>
      <c r="CZ419" s="104"/>
      <c r="DA419" s="104"/>
      <c r="DB419" s="104"/>
      <c r="DC419" s="104"/>
    </row>
    <row r="420" spans="1:107" s="3" customFormat="1" ht="15">
      <c r="A420" s="79"/>
      <c r="B420" s="115" t="s">
        <v>538</v>
      </c>
      <c r="C420" s="116">
        <f>C116</f>
        <v>0</v>
      </c>
      <c r="D420" s="147"/>
      <c r="E420" s="119">
        <v>16</v>
      </c>
      <c r="F420" s="108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103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4"/>
      <c r="BA420" s="104"/>
      <c r="BB420" s="104"/>
      <c r="BC420" s="104"/>
      <c r="BD420" s="104"/>
      <c r="BE420" s="104"/>
      <c r="BF420" s="104"/>
      <c r="BG420" s="104"/>
      <c r="BH420" s="104"/>
      <c r="BI420" s="104"/>
      <c r="BJ420" s="104"/>
      <c r="BK420" s="104"/>
      <c r="BL420" s="104"/>
      <c r="BM420" s="104"/>
      <c r="BN420" s="104"/>
      <c r="BO420" s="104"/>
      <c r="BP420" s="104"/>
      <c r="BQ420" s="104"/>
      <c r="BR420" s="104"/>
      <c r="BS420" s="104"/>
      <c r="BT420" s="104"/>
      <c r="BU420" s="104"/>
      <c r="BV420" s="104"/>
      <c r="BW420" s="104"/>
      <c r="BX420" s="104"/>
      <c r="BY420" s="104"/>
      <c r="BZ420" s="104"/>
      <c r="CA420" s="104"/>
      <c r="CB420" s="104"/>
      <c r="CC420" s="104"/>
      <c r="CD420" s="104"/>
      <c r="CE420" s="104"/>
      <c r="CF420" s="104"/>
      <c r="CG420" s="104"/>
      <c r="CH420" s="104"/>
      <c r="CI420" s="104"/>
      <c r="CJ420" s="104"/>
      <c r="CK420" s="104"/>
      <c r="CL420" s="104"/>
      <c r="CM420" s="104"/>
      <c r="CN420" s="104"/>
      <c r="CO420" s="104"/>
      <c r="CP420" s="104"/>
      <c r="CQ420" s="104"/>
      <c r="CR420" s="104"/>
      <c r="CS420" s="104"/>
      <c r="CT420" s="104"/>
      <c r="CU420" s="104"/>
      <c r="CV420" s="104"/>
      <c r="CW420" s="104"/>
      <c r="CX420" s="104"/>
      <c r="CY420" s="104"/>
      <c r="CZ420" s="104"/>
      <c r="DA420" s="104"/>
      <c r="DB420" s="104"/>
      <c r="DC420" s="104"/>
    </row>
    <row r="421" spans="1:107" s="3" customFormat="1" ht="15">
      <c r="A421" s="79"/>
      <c r="B421" s="115" t="s">
        <v>545</v>
      </c>
      <c r="C421" s="116">
        <f>C142</f>
        <v>0</v>
      </c>
      <c r="D421" s="147"/>
      <c r="E421" s="119">
        <v>16</v>
      </c>
      <c r="F421" s="108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103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104"/>
      <c r="BJ421" s="104"/>
      <c r="BK421" s="104"/>
      <c r="BL421" s="104"/>
      <c r="BM421" s="104"/>
      <c r="BN421" s="104"/>
      <c r="BO421" s="104"/>
      <c r="BP421" s="104"/>
      <c r="BQ421" s="104"/>
      <c r="BR421" s="104"/>
      <c r="BS421" s="104"/>
      <c r="BT421" s="104"/>
      <c r="BU421" s="104"/>
      <c r="BV421" s="104"/>
      <c r="BW421" s="104"/>
      <c r="BX421" s="104"/>
      <c r="BY421" s="104"/>
      <c r="BZ421" s="104"/>
      <c r="CA421" s="104"/>
      <c r="CB421" s="104"/>
      <c r="CC421" s="104"/>
      <c r="CD421" s="104"/>
      <c r="CE421" s="104"/>
      <c r="CF421" s="104"/>
      <c r="CG421" s="104"/>
      <c r="CH421" s="104"/>
      <c r="CI421" s="104"/>
      <c r="CJ421" s="104"/>
      <c r="CK421" s="104"/>
      <c r="CL421" s="104"/>
      <c r="CM421" s="104"/>
      <c r="CN421" s="104"/>
      <c r="CO421" s="104"/>
      <c r="CP421" s="104"/>
      <c r="CQ421" s="104"/>
      <c r="CR421" s="104"/>
      <c r="CS421" s="104"/>
      <c r="CT421" s="104"/>
      <c r="CU421" s="104"/>
      <c r="CV421" s="104"/>
      <c r="CW421" s="104"/>
      <c r="CX421" s="104"/>
      <c r="CY421" s="104"/>
      <c r="CZ421" s="104"/>
      <c r="DA421" s="104"/>
      <c r="DB421" s="104"/>
      <c r="DC421" s="104"/>
    </row>
    <row r="422" spans="1:107" s="3" customFormat="1" ht="15">
      <c r="A422" s="79"/>
      <c r="B422" s="115" t="s">
        <v>539</v>
      </c>
      <c r="C422" s="116">
        <f>C180</f>
        <v>0</v>
      </c>
      <c r="D422" s="147"/>
      <c r="E422" s="119">
        <v>16</v>
      </c>
      <c r="F422" s="108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103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4"/>
      <c r="BA422" s="104"/>
      <c r="BB422" s="104"/>
      <c r="BC422" s="104"/>
      <c r="BD422" s="104"/>
      <c r="BE422" s="104"/>
      <c r="BF422" s="104"/>
      <c r="BG422" s="104"/>
      <c r="BH422" s="104"/>
      <c r="BI422" s="104"/>
      <c r="BJ422" s="104"/>
      <c r="BK422" s="104"/>
      <c r="BL422" s="104"/>
      <c r="BM422" s="104"/>
      <c r="BN422" s="104"/>
      <c r="BO422" s="104"/>
      <c r="BP422" s="104"/>
      <c r="BQ422" s="104"/>
      <c r="BR422" s="104"/>
      <c r="BS422" s="104"/>
      <c r="BT422" s="104"/>
      <c r="BU422" s="104"/>
      <c r="BV422" s="104"/>
      <c r="BW422" s="104"/>
      <c r="BX422" s="104"/>
      <c r="BY422" s="104"/>
      <c r="BZ422" s="104"/>
      <c r="CA422" s="104"/>
      <c r="CB422" s="104"/>
      <c r="CC422" s="104"/>
      <c r="CD422" s="104"/>
      <c r="CE422" s="104"/>
      <c r="CF422" s="104"/>
      <c r="CG422" s="104"/>
      <c r="CH422" s="104"/>
      <c r="CI422" s="104"/>
      <c r="CJ422" s="104"/>
      <c r="CK422" s="104"/>
      <c r="CL422" s="104"/>
      <c r="CM422" s="104"/>
      <c r="CN422" s="104"/>
      <c r="CO422" s="104"/>
      <c r="CP422" s="104"/>
      <c r="CQ422" s="104"/>
      <c r="CR422" s="104"/>
      <c r="CS422" s="104"/>
      <c r="CT422" s="104"/>
      <c r="CU422" s="104"/>
      <c r="CV422" s="104"/>
      <c r="CW422" s="104"/>
      <c r="CX422" s="104"/>
      <c r="CY422" s="104"/>
      <c r="CZ422" s="104"/>
      <c r="DA422" s="104"/>
      <c r="DB422" s="104"/>
      <c r="DC422" s="104"/>
    </row>
    <row r="423" spans="1:107" s="3" customFormat="1" ht="15">
      <c r="A423" s="79"/>
      <c r="B423" s="115" t="s">
        <v>540</v>
      </c>
      <c r="C423" s="116">
        <f>C304</f>
        <v>0</v>
      </c>
      <c r="D423" s="147"/>
      <c r="E423" s="119">
        <v>19</v>
      </c>
      <c r="F423" s="108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103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  <c r="BI423" s="104"/>
      <c r="BJ423" s="104"/>
      <c r="BK423" s="104"/>
      <c r="BL423" s="104"/>
      <c r="BM423" s="104"/>
      <c r="BN423" s="104"/>
      <c r="BO423" s="104"/>
      <c r="BP423" s="104"/>
      <c r="BQ423" s="104"/>
      <c r="BR423" s="104"/>
      <c r="BS423" s="104"/>
      <c r="BT423" s="104"/>
      <c r="BU423" s="104"/>
      <c r="BV423" s="104"/>
      <c r="BW423" s="104"/>
      <c r="BX423" s="104"/>
      <c r="BY423" s="104"/>
      <c r="BZ423" s="104"/>
      <c r="CA423" s="104"/>
      <c r="CB423" s="104"/>
      <c r="CC423" s="104"/>
      <c r="CD423" s="104"/>
      <c r="CE423" s="104"/>
      <c r="CF423" s="104"/>
      <c r="CG423" s="104"/>
      <c r="CH423" s="104"/>
      <c r="CI423" s="104"/>
      <c r="CJ423" s="104"/>
      <c r="CK423" s="104"/>
      <c r="CL423" s="104"/>
      <c r="CM423" s="104"/>
      <c r="CN423" s="104"/>
      <c r="CO423" s="104"/>
      <c r="CP423" s="104"/>
      <c r="CQ423" s="104"/>
      <c r="CR423" s="104"/>
      <c r="CS423" s="104"/>
      <c r="CT423" s="104"/>
      <c r="CU423" s="104"/>
      <c r="CV423" s="104"/>
      <c r="CW423" s="104"/>
      <c r="CX423" s="104"/>
      <c r="CY423" s="104"/>
      <c r="CZ423" s="104"/>
      <c r="DA423" s="104"/>
      <c r="DB423" s="104"/>
      <c r="DC423" s="104"/>
    </row>
    <row r="424" spans="1:107" s="3" customFormat="1" ht="15">
      <c r="A424" s="79"/>
      <c r="B424" s="115" t="s">
        <v>546</v>
      </c>
      <c r="C424" s="116">
        <f>C415</f>
        <v>0</v>
      </c>
      <c r="D424" s="147"/>
      <c r="E424" s="119">
        <v>12</v>
      </c>
      <c r="F424" s="108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103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  <c r="BG424" s="104"/>
      <c r="BH424" s="104"/>
      <c r="BI424" s="104"/>
      <c r="BJ424" s="104"/>
      <c r="BK424" s="104"/>
      <c r="BL424" s="104"/>
      <c r="BM424" s="104"/>
      <c r="BN424" s="104"/>
      <c r="BO424" s="104"/>
      <c r="BP424" s="104"/>
      <c r="BQ424" s="104"/>
      <c r="BR424" s="104"/>
      <c r="BS424" s="104"/>
      <c r="BT424" s="104"/>
      <c r="BU424" s="104"/>
      <c r="BV424" s="104"/>
      <c r="BW424" s="104"/>
      <c r="BX424" s="104"/>
      <c r="BY424" s="104"/>
      <c r="BZ424" s="104"/>
      <c r="CA424" s="104"/>
      <c r="CB424" s="104"/>
      <c r="CC424" s="104"/>
      <c r="CD424" s="104"/>
      <c r="CE424" s="104"/>
      <c r="CF424" s="104"/>
      <c r="CG424" s="104"/>
      <c r="CH424" s="104"/>
      <c r="CI424" s="104"/>
      <c r="CJ424" s="104"/>
      <c r="CK424" s="104"/>
      <c r="CL424" s="104"/>
      <c r="CM424" s="104"/>
      <c r="CN424" s="104"/>
      <c r="CO424" s="104"/>
      <c r="CP424" s="104"/>
      <c r="CQ424" s="104"/>
      <c r="CR424" s="104"/>
      <c r="CS424" s="104"/>
      <c r="CT424" s="104"/>
      <c r="CU424" s="104"/>
      <c r="CV424" s="104"/>
      <c r="CW424" s="104"/>
      <c r="CX424" s="104"/>
      <c r="CY424" s="104"/>
      <c r="CZ424" s="104"/>
      <c r="DA424" s="104"/>
      <c r="DB424" s="104"/>
      <c r="DC424" s="104"/>
    </row>
    <row r="425" spans="1:107" s="3" customFormat="1" ht="15">
      <c r="A425" s="79"/>
      <c r="B425" s="117" t="s">
        <v>543</v>
      </c>
      <c r="C425" s="166">
        <f>SUMPRODUCT(C419:C424,E419:E424)/SUM(E419:E424)</f>
        <v>0</v>
      </c>
      <c r="D425" s="167"/>
      <c r="E425" s="168"/>
      <c r="F425" s="108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103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  <c r="BI425" s="104"/>
      <c r="BJ425" s="104"/>
      <c r="BK425" s="104"/>
      <c r="BL425" s="104"/>
      <c r="BM425" s="104"/>
      <c r="BN425" s="104"/>
      <c r="BO425" s="104"/>
      <c r="BP425" s="104"/>
      <c r="BQ425" s="104"/>
      <c r="BR425" s="104"/>
      <c r="BS425" s="104"/>
      <c r="BT425" s="104"/>
      <c r="BU425" s="104"/>
      <c r="BV425" s="104"/>
      <c r="BW425" s="104"/>
      <c r="BX425" s="104"/>
      <c r="BY425" s="104"/>
      <c r="BZ425" s="104"/>
      <c r="CA425" s="104"/>
      <c r="CB425" s="104"/>
      <c r="CC425" s="104"/>
      <c r="CD425" s="104"/>
      <c r="CE425" s="104"/>
      <c r="CF425" s="104"/>
      <c r="CG425" s="104"/>
      <c r="CH425" s="104"/>
      <c r="CI425" s="104"/>
      <c r="CJ425" s="104"/>
      <c r="CK425" s="104"/>
      <c r="CL425" s="104"/>
      <c r="CM425" s="104"/>
      <c r="CN425" s="104"/>
      <c r="CO425" s="104"/>
      <c r="CP425" s="104"/>
      <c r="CQ425" s="104"/>
      <c r="CR425" s="104"/>
      <c r="CS425" s="104"/>
      <c r="CT425" s="104"/>
      <c r="CU425" s="104"/>
      <c r="CV425" s="104"/>
      <c r="CW425" s="104"/>
      <c r="CX425" s="104"/>
      <c r="CY425" s="104"/>
      <c r="CZ425" s="104"/>
      <c r="DA425" s="104"/>
      <c r="DB425" s="104"/>
      <c r="DC425" s="104"/>
    </row>
    <row r="426" spans="1:107" s="3" customFormat="1" ht="15">
      <c r="A426" s="79"/>
      <c r="B426" s="117" t="s">
        <v>541</v>
      </c>
      <c r="C426" s="163" t="str">
        <f>IF(C425&lt;0.3,"Inicial",IF(C425&lt;0.5,"Básico",IF(C425&lt;0.7,"Intermediário","Aprimorado")))</f>
        <v>Inicial</v>
      </c>
      <c r="D426" s="164"/>
      <c r="E426" s="165"/>
      <c r="F426" s="108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103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  <c r="BG426" s="104"/>
      <c r="BH426" s="104"/>
      <c r="BI426" s="104"/>
      <c r="BJ426" s="104"/>
      <c r="BK426" s="104"/>
      <c r="BL426" s="104"/>
      <c r="BM426" s="104"/>
      <c r="BN426" s="104"/>
      <c r="BO426" s="104"/>
      <c r="BP426" s="104"/>
      <c r="BQ426" s="104"/>
      <c r="BR426" s="104"/>
      <c r="BS426" s="104"/>
      <c r="BT426" s="104"/>
      <c r="BU426" s="104"/>
      <c r="BV426" s="104"/>
      <c r="BW426" s="104"/>
      <c r="BX426" s="104"/>
      <c r="BY426" s="104"/>
      <c r="BZ426" s="104"/>
      <c r="CA426" s="104"/>
      <c r="CB426" s="104"/>
      <c r="CC426" s="104"/>
      <c r="CD426" s="104"/>
      <c r="CE426" s="104"/>
      <c r="CF426" s="104"/>
      <c r="CG426" s="104"/>
      <c r="CH426" s="104"/>
      <c r="CI426" s="104"/>
      <c r="CJ426" s="104"/>
      <c r="CK426" s="104"/>
      <c r="CL426" s="104"/>
      <c r="CM426" s="104"/>
      <c r="CN426" s="104"/>
      <c r="CO426" s="104"/>
      <c r="CP426" s="104"/>
      <c r="CQ426" s="104"/>
      <c r="CR426" s="104"/>
      <c r="CS426" s="104"/>
      <c r="CT426" s="104"/>
      <c r="CU426" s="104"/>
      <c r="CV426" s="104"/>
      <c r="CW426" s="104"/>
      <c r="CX426" s="104"/>
      <c r="CY426" s="104"/>
      <c r="CZ426" s="104"/>
      <c r="DA426" s="104"/>
      <c r="DB426" s="104"/>
      <c r="DC426" s="104"/>
    </row>
    <row r="427" spans="1:107" s="3" customFormat="1" ht="15">
      <c r="A427" s="105"/>
      <c r="B427" s="106"/>
      <c r="C427" s="107"/>
      <c r="D427" s="107"/>
      <c r="E427" s="2"/>
      <c r="F427" s="108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103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4"/>
      <c r="BA427" s="104"/>
      <c r="BB427" s="104"/>
      <c r="BC427" s="104"/>
      <c r="BD427" s="104"/>
      <c r="BE427" s="104"/>
      <c r="BF427" s="104"/>
      <c r="BG427" s="104"/>
      <c r="BH427" s="104"/>
      <c r="BI427" s="104"/>
      <c r="BJ427" s="104"/>
      <c r="BK427" s="104"/>
      <c r="BL427" s="104"/>
      <c r="BM427" s="104"/>
      <c r="BN427" s="104"/>
      <c r="BO427" s="104"/>
      <c r="BP427" s="104"/>
      <c r="BQ427" s="104"/>
      <c r="BR427" s="104"/>
      <c r="BS427" s="104"/>
      <c r="BT427" s="104"/>
      <c r="BU427" s="104"/>
      <c r="BV427" s="104"/>
      <c r="BW427" s="104"/>
      <c r="BX427" s="104"/>
      <c r="BY427" s="104"/>
      <c r="BZ427" s="104"/>
      <c r="CA427" s="104"/>
      <c r="CB427" s="104"/>
      <c r="CC427" s="104"/>
      <c r="CD427" s="104"/>
      <c r="CE427" s="104"/>
      <c r="CF427" s="104"/>
      <c r="CG427" s="104"/>
      <c r="CH427" s="104"/>
      <c r="CI427" s="104"/>
      <c r="CJ427" s="104"/>
      <c r="CK427" s="104"/>
      <c r="CL427" s="104"/>
      <c r="CM427" s="104"/>
      <c r="CN427" s="104"/>
      <c r="CO427" s="104"/>
      <c r="CP427" s="104"/>
      <c r="CQ427" s="104"/>
      <c r="CR427" s="104"/>
      <c r="CS427" s="104"/>
      <c r="CT427" s="104"/>
      <c r="CU427" s="104"/>
      <c r="CV427" s="104"/>
      <c r="CW427" s="104"/>
      <c r="CX427" s="104"/>
      <c r="CY427" s="104"/>
      <c r="CZ427" s="104"/>
      <c r="DA427" s="104"/>
      <c r="DB427" s="104"/>
      <c r="DC427" s="104"/>
    </row>
    <row r="428" spans="1:6" s="2" customFormat="1" ht="15.75" customHeight="1">
      <c r="A428" s="110"/>
      <c r="B428" s="110"/>
      <c r="C428" s="110"/>
      <c r="D428" s="110"/>
      <c r="E428" s="110"/>
      <c r="F428" s="111"/>
    </row>
    <row r="429" s="2" customFormat="1" ht="15.75" customHeight="1"/>
    <row r="430" s="2" customFormat="1" ht="15.75" customHeight="1"/>
    <row r="431" s="2" customFormat="1" ht="15.75" customHeight="1"/>
    <row r="432" s="2" customFormat="1" ht="15.75" customHeight="1"/>
    <row r="433" s="2" customFormat="1" ht="15.75" customHeight="1"/>
    <row r="434" s="2" customFormat="1" ht="15.75" customHeight="1"/>
    <row r="435" s="2" customFormat="1" ht="15.75" customHeight="1"/>
    <row r="436" s="2" customFormat="1" ht="15.75" customHeight="1"/>
    <row r="437" s="2" customFormat="1" ht="15.75" customHeight="1"/>
    <row r="438" s="2" customFormat="1" ht="15.75" customHeight="1"/>
    <row r="439" s="2" customFormat="1" ht="15.75" customHeight="1"/>
    <row r="440" s="2" customFormat="1" ht="15.75" customHeight="1"/>
    <row r="441" s="2" customFormat="1" ht="15.75" customHeight="1"/>
    <row r="442" s="2" customFormat="1" ht="15.75" customHeight="1"/>
    <row r="443" s="2" customFormat="1" ht="15.75" customHeight="1"/>
    <row r="444" s="2" customFormat="1" ht="15.75" customHeight="1"/>
    <row r="445" s="2" customFormat="1" ht="15.75" customHeight="1"/>
    <row r="446" s="2" customFormat="1" ht="15.75" customHeight="1"/>
    <row r="447" s="2" customFormat="1" ht="15.75" customHeight="1"/>
    <row r="448" s="2" customFormat="1" ht="15.75" customHeight="1"/>
    <row r="449" s="2" customFormat="1" ht="15.75" customHeight="1"/>
    <row r="450" s="2" customFormat="1" ht="15.75" customHeight="1"/>
    <row r="451" s="2" customFormat="1" ht="15.75" customHeight="1"/>
    <row r="452" s="2" customFormat="1" ht="15.75" customHeight="1"/>
    <row r="453" s="2" customFormat="1" ht="15.75" customHeight="1"/>
    <row r="454" s="2" customFormat="1" ht="15.75" customHeight="1"/>
    <row r="455" s="2" customFormat="1" ht="15.75" customHeight="1"/>
    <row r="456" s="2" customFormat="1" ht="15.75" customHeight="1"/>
    <row r="457" s="2" customFormat="1" ht="15.75" customHeight="1"/>
    <row r="458" s="2" customFormat="1" ht="15.75" customHeight="1"/>
    <row r="459" s="2" customFormat="1" ht="15.75" customHeight="1"/>
    <row r="460" s="2" customFormat="1" ht="15.75" customHeight="1"/>
    <row r="461" s="2" customFormat="1" ht="15.75" customHeight="1"/>
    <row r="462" s="2" customFormat="1" ht="15.75" customHeight="1"/>
    <row r="463" s="2" customFormat="1" ht="15.75" customHeight="1"/>
    <row r="464" s="2" customFormat="1" ht="15.75" customHeight="1"/>
    <row r="465" s="2" customFormat="1" ht="15.75" customHeight="1"/>
    <row r="466" s="2" customFormat="1" ht="15.75" customHeight="1"/>
    <row r="467" s="2" customFormat="1" ht="15.75" customHeight="1"/>
    <row r="468" s="2" customFormat="1" ht="15.75" customHeight="1"/>
    <row r="469" s="2" customFormat="1" ht="15.75" customHeight="1"/>
    <row r="470" s="2" customFormat="1" ht="15.75" customHeight="1"/>
    <row r="471" s="2" customFormat="1" ht="15.75" customHeight="1"/>
    <row r="472" s="2" customFormat="1" ht="15.75" customHeight="1"/>
    <row r="473" s="2" customFormat="1" ht="15.75" customHeight="1"/>
    <row r="474" s="2" customFormat="1" ht="15.75" customHeight="1"/>
    <row r="475" s="2" customFormat="1" ht="15.75" customHeight="1"/>
    <row r="476" s="2" customFormat="1" ht="15.75" customHeight="1"/>
    <row r="477" s="2" customFormat="1" ht="15.75" customHeight="1"/>
    <row r="478" s="2" customFormat="1" ht="15.75" customHeight="1"/>
    <row r="479" s="2" customFormat="1" ht="15.75" customHeight="1"/>
    <row r="480" s="2" customFormat="1" ht="15.75" customHeight="1"/>
    <row r="481" s="2" customFormat="1" ht="15.75" customHeight="1"/>
    <row r="482" s="2" customFormat="1" ht="15.75" customHeight="1"/>
    <row r="483" s="2" customFormat="1" ht="15.75" customHeight="1"/>
    <row r="484" s="2" customFormat="1" ht="15.75" customHeight="1"/>
    <row r="485" s="2" customFormat="1" ht="15.75" customHeight="1"/>
    <row r="486" s="2" customFormat="1" ht="15.75" customHeight="1"/>
    <row r="487" s="2" customFormat="1" ht="15.75" customHeight="1"/>
    <row r="488" s="2" customFormat="1" ht="15.75" customHeight="1"/>
    <row r="489" s="2" customFormat="1" ht="15.75" customHeight="1"/>
    <row r="490" s="2" customFormat="1" ht="15.75" customHeight="1"/>
    <row r="491" s="2" customFormat="1" ht="15.75" customHeight="1"/>
    <row r="492" s="2" customFormat="1" ht="15.75" customHeight="1"/>
    <row r="493" s="2" customFormat="1" ht="15.75" customHeight="1"/>
    <row r="494" s="2" customFormat="1" ht="15.75" customHeight="1"/>
    <row r="495" s="2" customFormat="1" ht="15.75" customHeight="1"/>
    <row r="496" s="2" customFormat="1" ht="15.75" customHeight="1"/>
    <row r="497" s="2" customFormat="1" ht="15.75" customHeight="1"/>
    <row r="498" s="2" customFormat="1" ht="15.75" customHeight="1"/>
    <row r="499" s="2" customFormat="1" ht="15.75" customHeight="1"/>
    <row r="500" s="2" customFormat="1" ht="15.75" customHeight="1"/>
    <row r="501" s="2" customFormat="1" ht="15.75" customHeight="1"/>
    <row r="502" s="2" customFormat="1" ht="15.75" customHeight="1"/>
    <row r="503" s="2" customFormat="1" ht="15.75" customHeight="1"/>
    <row r="504" s="2" customFormat="1" ht="15.75" customHeight="1"/>
    <row r="505" s="2" customFormat="1" ht="15.75" customHeight="1"/>
    <row r="506" s="2" customFormat="1" ht="15.75" customHeight="1"/>
    <row r="507" s="2" customFormat="1" ht="15.75" customHeight="1"/>
    <row r="508" s="2" customFormat="1" ht="15.75" customHeight="1"/>
    <row r="509" s="2" customFormat="1" ht="15.75" customHeight="1"/>
    <row r="510" s="2" customFormat="1" ht="15.75" customHeight="1"/>
    <row r="511" s="2" customFormat="1" ht="15.75" customHeight="1"/>
    <row r="512" s="2" customFormat="1" ht="15.75" customHeight="1"/>
    <row r="513" s="2" customFormat="1" ht="15.75" customHeight="1"/>
    <row r="514" s="2" customFormat="1" ht="15.75" customHeight="1"/>
    <row r="515" s="2" customFormat="1" ht="15.75" customHeight="1"/>
    <row r="516" s="2" customFormat="1" ht="15.75" customHeight="1"/>
    <row r="517" s="2" customFormat="1" ht="15.75" customHeight="1"/>
    <row r="518" s="2" customFormat="1" ht="15.75" customHeight="1"/>
    <row r="519" s="2" customFormat="1" ht="15.75" customHeight="1"/>
    <row r="520" s="2" customFormat="1" ht="15.75" customHeight="1"/>
    <row r="521" s="2" customFormat="1" ht="15.75" customHeight="1"/>
    <row r="522" s="2" customFormat="1" ht="15.75" customHeight="1"/>
    <row r="523" s="2" customFormat="1" ht="15.75" customHeight="1"/>
    <row r="524" s="2" customFormat="1" ht="15.75" customHeight="1"/>
    <row r="525" s="2" customFormat="1" ht="15.75" customHeight="1"/>
    <row r="526" s="2" customFormat="1" ht="15.75" customHeight="1"/>
    <row r="527" s="2" customFormat="1" ht="15.75" customHeight="1"/>
    <row r="528" s="2" customFormat="1" ht="15.75" customHeight="1"/>
    <row r="529" s="2" customFormat="1" ht="15.75" customHeight="1"/>
    <row r="530" s="2" customFormat="1" ht="15.75" customHeight="1"/>
    <row r="531" s="2" customFormat="1" ht="15.75" customHeight="1"/>
    <row r="532" s="2" customFormat="1" ht="15.75" customHeight="1"/>
    <row r="533" s="2" customFormat="1" ht="15.75" customHeight="1"/>
    <row r="534" s="2" customFormat="1" ht="15.75" customHeight="1"/>
    <row r="535" s="2" customFormat="1" ht="15.75" customHeight="1"/>
    <row r="536" s="2" customFormat="1" ht="15.75" customHeight="1"/>
    <row r="537" s="2" customFormat="1" ht="15.75" customHeight="1"/>
    <row r="538" s="2" customFormat="1" ht="15.75" customHeight="1"/>
    <row r="539" s="2" customFormat="1" ht="15.75" customHeight="1"/>
    <row r="540" s="2" customFormat="1" ht="15.75" customHeight="1"/>
    <row r="541" s="2" customFormat="1" ht="15.75" customHeight="1"/>
    <row r="542" s="2" customFormat="1" ht="15.75" customHeight="1"/>
    <row r="543" s="2" customFormat="1" ht="15.75" customHeight="1"/>
    <row r="544" s="2" customFormat="1" ht="15.75" customHeight="1"/>
    <row r="545" s="2" customFormat="1" ht="15.75" customHeight="1"/>
    <row r="546" s="2" customFormat="1" ht="15.75" customHeight="1"/>
    <row r="547" s="2" customFormat="1" ht="15.75" customHeight="1"/>
    <row r="548" s="2" customFormat="1" ht="15.75" customHeight="1"/>
    <row r="549" s="2" customFormat="1" ht="15.75" customHeight="1"/>
    <row r="550" s="2" customFormat="1" ht="15.75" customHeight="1"/>
    <row r="551" s="2" customFormat="1" ht="15.75" customHeight="1"/>
    <row r="552" s="2" customFormat="1" ht="15.75" customHeight="1"/>
    <row r="553" s="2" customFormat="1" ht="15.75" customHeight="1"/>
    <row r="554" s="2" customFormat="1" ht="15.75" customHeight="1"/>
    <row r="555" s="2" customFormat="1" ht="15.75" customHeight="1"/>
    <row r="556" s="2" customFormat="1" ht="15.75" customHeight="1"/>
    <row r="557" s="2" customFormat="1" ht="15.75" customHeight="1"/>
    <row r="558" s="2" customFormat="1" ht="15.75" customHeight="1"/>
    <row r="559" s="2" customFormat="1" ht="15.75" customHeight="1"/>
    <row r="560" s="2" customFormat="1" ht="15.75" customHeight="1"/>
    <row r="561" s="2" customFormat="1" ht="15.75" customHeight="1"/>
    <row r="562" s="2" customFormat="1" ht="15.75" customHeight="1"/>
    <row r="563" s="2" customFormat="1" ht="15.75" customHeight="1"/>
    <row r="564" s="2" customFormat="1" ht="15.75" customHeight="1"/>
    <row r="565" s="2" customFormat="1" ht="15.75" customHeight="1"/>
    <row r="566" s="2" customFormat="1" ht="15.75" customHeight="1"/>
    <row r="567" s="2" customFormat="1" ht="15.75" customHeight="1"/>
    <row r="568" s="2" customFormat="1" ht="15.75" customHeight="1"/>
    <row r="569" s="2" customFormat="1" ht="15.75" customHeight="1"/>
    <row r="570" s="2" customFormat="1" ht="15.75" customHeight="1"/>
    <row r="571" s="2" customFormat="1" ht="15.75" customHeight="1"/>
    <row r="572" s="2" customFormat="1" ht="15.75" customHeight="1"/>
    <row r="573" s="2" customFormat="1" ht="15.75" customHeight="1"/>
    <row r="574" s="2" customFormat="1" ht="15.75" customHeight="1"/>
    <row r="575" s="2" customFormat="1" ht="15.75" customHeight="1"/>
    <row r="576" s="2" customFormat="1" ht="15.75" customHeight="1"/>
    <row r="577" s="2" customFormat="1" ht="15.75" customHeight="1"/>
    <row r="578" s="2" customFormat="1" ht="15.75" customHeight="1"/>
    <row r="579" s="2" customFormat="1" ht="15.75" customHeight="1"/>
    <row r="580" s="2" customFormat="1" ht="15.75" customHeight="1"/>
    <row r="581" s="2" customFormat="1" ht="15.75" customHeight="1"/>
    <row r="582" s="2" customFormat="1" ht="15.75" customHeight="1"/>
    <row r="583" s="2" customFormat="1" ht="15.75" customHeight="1"/>
    <row r="584" s="2" customFormat="1" ht="15.75" customHeight="1"/>
    <row r="585" s="2" customFormat="1" ht="15.75" customHeight="1"/>
    <row r="586" s="2" customFormat="1" ht="15.75" customHeight="1"/>
    <row r="587" s="2" customFormat="1" ht="15.75" customHeight="1"/>
    <row r="588" s="2" customFormat="1" ht="15.75" customHeight="1"/>
    <row r="589" s="2" customFormat="1" ht="15.75" customHeight="1"/>
    <row r="590" s="2" customFormat="1" ht="15.75" customHeight="1"/>
    <row r="591" s="2" customFormat="1" ht="15.75" customHeight="1"/>
    <row r="592" s="2" customFormat="1" ht="15.75" customHeight="1"/>
    <row r="593" s="2" customFormat="1" ht="15.75" customHeight="1"/>
    <row r="594" s="2" customFormat="1" ht="15.75" customHeight="1"/>
    <row r="595" s="2" customFormat="1" ht="15.75" customHeight="1"/>
    <row r="596" s="2" customFormat="1" ht="15.75" customHeight="1"/>
    <row r="597" s="2" customFormat="1" ht="15.75" customHeight="1"/>
    <row r="598" s="2" customFormat="1" ht="15.75" customHeight="1"/>
    <row r="599" s="2" customFormat="1" ht="15.75" customHeight="1"/>
    <row r="600" s="2" customFormat="1" ht="15.75" customHeight="1"/>
    <row r="601" s="2" customFormat="1" ht="15.75" customHeight="1"/>
    <row r="602" s="2" customFormat="1" ht="15.75" customHeight="1"/>
    <row r="603" s="2" customFormat="1" ht="15.75" customHeight="1"/>
    <row r="604" s="2" customFormat="1" ht="15.75" customHeight="1"/>
    <row r="605" s="2" customFormat="1" ht="15.75" customHeight="1"/>
    <row r="606" s="2" customFormat="1" ht="15.75" customHeight="1"/>
    <row r="607" s="2" customFormat="1" ht="15.75" customHeight="1"/>
    <row r="608" s="2" customFormat="1" ht="15.75" customHeight="1"/>
    <row r="609" s="2" customFormat="1" ht="15.75" customHeight="1"/>
    <row r="610" s="2" customFormat="1" ht="15.75" customHeight="1"/>
    <row r="611" s="2" customFormat="1" ht="15.75" customHeight="1"/>
    <row r="612" s="2" customFormat="1" ht="15.75" customHeight="1"/>
    <row r="613" s="2" customFormat="1" ht="15.75" customHeight="1"/>
    <row r="614" s="2" customFormat="1" ht="15.75" customHeight="1"/>
    <row r="615" s="2" customFormat="1" ht="15.75" customHeight="1"/>
    <row r="616" s="2" customFormat="1" ht="15.75" customHeight="1"/>
    <row r="617" s="2" customFormat="1" ht="15.75" customHeight="1"/>
    <row r="618" s="2" customFormat="1" ht="15.75" customHeight="1"/>
    <row r="619" s="2" customFormat="1" ht="15.75" customHeight="1"/>
    <row r="620" s="2" customFormat="1" ht="15.75" customHeight="1"/>
    <row r="621" s="2" customFormat="1" ht="15.75" customHeight="1"/>
    <row r="622" s="2" customFormat="1" ht="15.75" customHeight="1"/>
    <row r="623" s="2" customFormat="1" ht="15.75" customHeight="1"/>
    <row r="624" s="2" customFormat="1" ht="15.75" customHeight="1"/>
    <row r="625" s="2" customFormat="1" ht="15.75" customHeight="1"/>
    <row r="626" s="2" customFormat="1" ht="15.75" customHeight="1"/>
    <row r="627" s="2" customFormat="1" ht="15.75" customHeight="1"/>
    <row r="628" s="2" customFormat="1" ht="15.75" customHeight="1"/>
    <row r="629" s="2" customFormat="1" ht="15.75" customHeight="1"/>
    <row r="630" s="2" customFormat="1" ht="15.75" customHeight="1"/>
    <row r="631" s="2" customFormat="1" ht="15.75" customHeight="1"/>
    <row r="632" s="2" customFormat="1" ht="15.75" customHeight="1"/>
    <row r="633" s="2" customFormat="1" ht="15.75" customHeight="1"/>
    <row r="634" s="2" customFormat="1" ht="15.75" customHeight="1"/>
    <row r="635" s="2" customFormat="1" ht="15.75" customHeight="1"/>
    <row r="636" s="2" customFormat="1" ht="15.75" customHeight="1"/>
    <row r="637" s="2" customFormat="1" ht="15.75" customHeight="1"/>
    <row r="638" s="2" customFormat="1" ht="15.75" customHeight="1"/>
    <row r="639" s="2" customFormat="1" ht="15.75" customHeight="1"/>
    <row r="640" s="2" customFormat="1" ht="15.75" customHeight="1"/>
    <row r="641" s="2" customFormat="1" ht="15.75" customHeight="1"/>
    <row r="642" s="2" customFormat="1" ht="15.75" customHeight="1"/>
    <row r="643" s="2" customFormat="1" ht="15.75" customHeight="1"/>
    <row r="644" s="2" customFormat="1" ht="15.75" customHeight="1"/>
    <row r="645" s="2" customFormat="1" ht="15.75" customHeight="1"/>
    <row r="646" s="2" customFormat="1" ht="15.75" customHeight="1"/>
    <row r="647" s="2" customFormat="1" ht="15.75" customHeight="1"/>
    <row r="648" s="2" customFormat="1" ht="15.75" customHeight="1"/>
    <row r="649" s="2" customFormat="1" ht="15.75" customHeight="1"/>
    <row r="650" s="2" customFormat="1" ht="15.75" customHeight="1"/>
    <row r="651" s="2" customFormat="1" ht="15.75" customHeight="1"/>
    <row r="652" s="2" customFormat="1" ht="15.75" customHeight="1"/>
    <row r="653" s="2" customFormat="1" ht="15.75" customHeight="1"/>
    <row r="654" s="2" customFormat="1" ht="15.75" customHeight="1"/>
    <row r="655" s="2" customFormat="1" ht="15.75" customHeight="1"/>
    <row r="656" s="2" customFormat="1" ht="15.75" customHeight="1"/>
    <row r="657" s="2" customFormat="1" ht="15.75" customHeight="1"/>
    <row r="658" s="2" customFormat="1" ht="15.75" customHeight="1"/>
    <row r="659" s="2" customFormat="1" ht="15.75" customHeight="1"/>
    <row r="660" s="2" customFormat="1" ht="15.75" customHeight="1"/>
    <row r="661" s="2" customFormat="1" ht="15.75" customHeight="1"/>
    <row r="662" s="2" customFormat="1" ht="15.75" customHeight="1"/>
    <row r="663" s="2" customFormat="1" ht="15.75" customHeight="1"/>
    <row r="664" s="2" customFormat="1" ht="15.75" customHeight="1"/>
    <row r="665" s="2" customFormat="1" ht="15.75" customHeight="1"/>
    <row r="666" s="2" customFormat="1" ht="15.75" customHeight="1"/>
    <row r="667" s="2" customFormat="1" ht="15.75" customHeight="1"/>
    <row r="668" s="2" customFormat="1" ht="15.75" customHeight="1"/>
    <row r="669" s="2" customFormat="1" ht="15.75" customHeight="1"/>
    <row r="670" s="2" customFormat="1" ht="15.75" customHeight="1"/>
    <row r="671" s="2" customFormat="1" ht="15.75" customHeight="1"/>
    <row r="672" s="2" customFormat="1" ht="15.75" customHeight="1"/>
    <row r="673" s="2" customFormat="1" ht="15.75" customHeight="1"/>
    <row r="674" s="2" customFormat="1" ht="15.75" customHeight="1"/>
    <row r="675" s="2" customFormat="1" ht="15.75" customHeight="1"/>
    <row r="676" s="2" customFormat="1" ht="15.75" customHeight="1"/>
    <row r="677" s="2" customFormat="1" ht="15.75" customHeight="1"/>
    <row r="678" s="2" customFormat="1" ht="15.75" customHeight="1"/>
    <row r="679" s="2" customFormat="1" ht="15.75" customHeight="1"/>
    <row r="680" s="2" customFormat="1" ht="15.75" customHeight="1"/>
    <row r="681" s="2" customFormat="1" ht="15.75" customHeight="1"/>
    <row r="682" s="2" customFormat="1" ht="15.75" customHeight="1"/>
    <row r="683" s="2" customFormat="1" ht="15.75" customHeight="1"/>
    <row r="684" s="2" customFormat="1" ht="15.75" customHeight="1"/>
    <row r="685" s="2" customFormat="1" ht="15.75" customHeight="1"/>
    <row r="686" s="2" customFormat="1" ht="15.75" customHeight="1"/>
    <row r="687" s="2" customFormat="1" ht="15.75" customHeight="1"/>
    <row r="688" s="2" customFormat="1" ht="15.75" customHeight="1"/>
    <row r="689" s="2" customFormat="1" ht="15.75" customHeight="1"/>
    <row r="690" s="2" customFormat="1" ht="15.75" customHeight="1"/>
    <row r="691" s="2" customFormat="1" ht="15.75" customHeight="1"/>
    <row r="692" s="2" customFormat="1" ht="15.75" customHeight="1"/>
    <row r="693" s="2" customFormat="1" ht="15.75" customHeight="1"/>
    <row r="694" s="2" customFormat="1" ht="15.75" customHeight="1"/>
    <row r="695" s="2" customFormat="1" ht="15.75" customHeight="1"/>
    <row r="696" s="2" customFormat="1" ht="15.75" customHeight="1"/>
    <row r="697" s="2" customFormat="1" ht="15.75" customHeight="1"/>
    <row r="698" s="2" customFormat="1" ht="15.75" customHeight="1"/>
    <row r="699" s="2" customFormat="1" ht="15.75" customHeight="1"/>
    <row r="700" s="2" customFormat="1" ht="15.75" customHeight="1"/>
    <row r="701" s="2" customFormat="1" ht="15.75" customHeight="1"/>
    <row r="702" s="2" customFormat="1" ht="15.75" customHeight="1"/>
    <row r="703" s="2" customFormat="1" ht="15.75" customHeight="1"/>
    <row r="704" s="2" customFormat="1" ht="15.75" customHeight="1"/>
    <row r="705" s="2" customFormat="1" ht="15.75" customHeight="1"/>
    <row r="706" s="2" customFormat="1" ht="15.75" customHeight="1"/>
    <row r="707" s="2" customFormat="1" ht="15.75" customHeight="1"/>
    <row r="708" s="2" customFormat="1" ht="15.75" customHeight="1"/>
    <row r="709" s="2" customFormat="1" ht="15.75" customHeight="1"/>
    <row r="710" s="2" customFormat="1" ht="15.75" customHeight="1"/>
    <row r="711" s="2" customFormat="1" ht="15.75" customHeight="1"/>
    <row r="712" s="2" customFormat="1" ht="15.75" customHeight="1"/>
    <row r="713" s="2" customFormat="1" ht="15.75" customHeight="1"/>
    <row r="714" s="2" customFormat="1" ht="15.75" customHeight="1"/>
    <row r="715" s="2" customFormat="1" ht="15.75" customHeight="1"/>
    <row r="716" s="2" customFormat="1" ht="15.75" customHeight="1"/>
    <row r="717" s="2" customFormat="1" ht="15.75" customHeight="1"/>
    <row r="718" s="2" customFormat="1" ht="15.75" customHeight="1"/>
    <row r="719" s="2" customFormat="1" ht="15.75" customHeight="1"/>
    <row r="720" s="2" customFormat="1" ht="15.75" customHeight="1"/>
    <row r="721" s="2" customFormat="1" ht="15.75" customHeight="1"/>
    <row r="722" s="2" customFormat="1" ht="15.75" customHeight="1"/>
    <row r="723" s="2" customFormat="1" ht="15.75" customHeight="1"/>
    <row r="724" s="2" customFormat="1" ht="15.75" customHeight="1"/>
    <row r="725" s="2" customFormat="1" ht="15.75" customHeight="1"/>
    <row r="726" s="2" customFormat="1" ht="15.75" customHeight="1"/>
    <row r="727" s="2" customFormat="1" ht="15.75" customHeight="1"/>
    <row r="728" s="2" customFormat="1" ht="15.75" customHeight="1"/>
    <row r="729" s="2" customFormat="1" ht="15.75" customHeight="1"/>
    <row r="730" s="2" customFormat="1" ht="15.75" customHeight="1"/>
    <row r="731" s="2" customFormat="1" ht="15.75" customHeight="1"/>
    <row r="732" s="2" customFormat="1" ht="15.75" customHeight="1"/>
    <row r="733" s="2" customFormat="1" ht="15.75" customHeight="1"/>
    <row r="734" s="2" customFormat="1" ht="15.75" customHeight="1"/>
    <row r="735" s="2" customFormat="1" ht="15.75" customHeight="1"/>
    <row r="736" s="2" customFormat="1" ht="15.75" customHeight="1"/>
    <row r="737" s="2" customFormat="1" ht="15.75" customHeight="1"/>
    <row r="738" s="2" customFormat="1" ht="15.75" customHeight="1"/>
    <row r="739" s="2" customFormat="1" ht="15.75" customHeight="1"/>
    <row r="740" s="2" customFormat="1" ht="15.75" customHeight="1"/>
    <row r="741" s="2" customFormat="1" ht="15.75" customHeight="1"/>
    <row r="742" s="2" customFormat="1" ht="15.75" customHeight="1"/>
    <row r="743" s="2" customFormat="1" ht="15.75" customHeight="1"/>
    <row r="744" s="2" customFormat="1" ht="15.75" customHeight="1"/>
    <row r="745" s="2" customFormat="1" ht="15.75" customHeight="1"/>
    <row r="746" s="2" customFormat="1" ht="15.75" customHeight="1"/>
    <row r="747" s="2" customFormat="1" ht="15.75" customHeight="1"/>
    <row r="748" s="2" customFormat="1" ht="15.75" customHeight="1"/>
    <row r="749" s="2" customFormat="1" ht="15.75" customHeight="1"/>
    <row r="750" s="2" customFormat="1" ht="15.75" customHeight="1"/>
    <row r="751" s="2" customFormat="1" ht="15.75" customHeight="1"/>
    <row r="752" s="2" customFormat="1" ht="15.75" customHeight="1"/>
    <row r="753" s="2" customFormat="1" ht="15.75" customHeight="1"/>
    <row r="754" s="2" customFormat="1" ht="15.75" customHeight="1"/>
    <row r="755" s="2" customFormat="1" ht="15.75" customHeight="1"/>
    <row r="756" s="2" customFormat="1" ht="15.75" customHeight="1"/>
    <row r="757" s="2" customFormat="1" ht="15.75" customHeight="1"/>
    <row r="758" s="2" customFormat="1" ht="15.75" customHeight="1"/>
    <row r="759" s="2" customFormat="1" ht="15.75" customHeight="1"/>
    <row r="760" s="2" customFormat="1" ht="15.75" customHeight="1"/>
    <row r="761" s="2" customFormat="1" ht="15.75" customHeight="1"/>
    <row r="762" s="2" customFormat="1" ht="15.75" customHeight="1"/>
    <row r="763" s="2" customFormat="1" ht="15.75" customHeight="1"/>
    <row r="764" s="2" customFormat="1" ht="15.75" customHeight="1"/>
    <row r="765" s="2" customFormat="1" ht="15.75" customHeight="1"/>
    <row r="766" s="2" customFormat="1" ht="15.75" customHeight="1"/>
    <row r="767" s="2" customFormat="1" ht="15.75" customHeight="1"/>
    <row r="768" s="2" customFormat="1" ht="15.75" customHeight="1"/>
    <row r="769" s="2" customFormat="1" ht="15.75" customHeight="1"/>
    <row r="770" s="2" customFormat="1" ht="15.75" customHeight="1"/>
    <row r="771" s="2" customFormat="1" ht="15.75" customHeight="1"/>
    <row r="772" s="2" customFormat="1" ht="15.75" customHeight="1"/>
    <row r="773" s="2" customFormat="1" ht="15.75" customHeight="1"/>
    <row r="774" s="2" customFormat="1" ht="15.75" customHeight="1"/>
    <row r="775" s="2" customFormat="1" ht="15.75" customHeight="1"/>
    <row r="776" s="2" customFormat="1" ht="15.75" customHeight="1"/>
    <row r="777" s="2" customFormat="1" ht="15.75" customHeight="1"/>
    <row r="778" s="2" customFormat="1" ht="15.75" customHeight="1"/>
    <row r="779" s="2" customFormat="1" ht="15.75" customHeight="1"/>
    <row r="780" s="2" customFormat="1" ht="15.75" customHeight="1"/>
    <row r="781" s="2" customFormat="1" ht="15.75" customHeight="1"/>
    <row r="782" s="2" customFormat="1" ht="15.75" customHeight="1"/>
    <row r="783" s="2" customFormat="1" ht="15.75" customHeight="1"/>
    <row r="784" s="2" customFormat="1" ht="15.75" customHeight="1"/>
    <row r="785" s="2" customFormat="1" ht="15.75" customHeight="1"/>
    <row r="786" s="2" customFormat="1" ht="15.75" customHeight="1"/>
    <row r="787" s="2" customFormat="1" ht="15.75" customHeight="1"/>
    <row r="788" s="2" customFormat="1" ht="15.75" customHeight="1"/>
    <row r="789" s="2" customFormat="1" ht="15.75" customHeight="1"/>
    <row r="790" s="2" customFormat="1" ht="15.75" customHeight="1"/>
    <row r="791" s="2" customFormat="1" ht="15.75" customHeight="1"/>
    <row r="792" s="2" customFormat="1" ht="15.75" customHeight="1"/>
    <row r="793" s="2" customFormat="1" ht="15.75" customHeight="1"/>
    <row r="794" s="2" customFormat="1" ht="15.75" customHeight="1"/>
    <row r="795" s="2" customFormat="1" ht="15.75" customHeight="1"/>
    <row r="796" s="2" customFormat="1" ht="15.75" customHeight="1"/>
    <row r="797" s="2" customFormat="1" ht="15.75" customHeight="1"/>
    <row r="798" s="2" customFormat="1" ht="15.75" customHeight="1"/>
    <row r="799" s="2" customFormat="1" ht="15.75" customHeight="1"/>
    <row r="800" s="2" customFormat="1" ht="15.75" customHeight="1"/>
    <row r="801" s="2" customFormat="1" ht="15.75" customHeight="1"/>
    <row r="802" s="2" customFormat="1" ht="15.75" customHeight="1"/>
    <row r="803" s="2" customFormat="1" ht="15.75" customHeight="1"/>
    <row r="804" s="2" customFormat="1" ht="15.75" customHeight="1"/>
    <row r="805" s="2" customFormat="1" ht="15.75" customHeight="1"/>
    <row r="806" s="2" customFormat="1" ht="15.75" customHeight="1"/>
    <row r="807" s="2" customFormat="1" ht="15.75" customHeight="1"/>
    <row r="808" s="2" customFormat="1" ht="15.75" customHeight="1"/>
    <row r="809" s="2" customFormat="1" ht="15.75" customHeight="1"/>
    <row r="810" s="2" customFormat="1" ht="15.75" customHeight="1"/>
    <row r="811" s="2" customFormat="1" ht="15.75" customHeight="1"/>
    <row r="812" s="2" customFormat="1" ht="15.75" customHeight="1"/>
    <row r="813" s="2" customFormat="1" ht="15.75" customHeight="1"/>
    <row r="814" s="2" customFormat="1" ht="15.75" customHeight="1"/>
    <row r="815" s="2" customFormat="1" ht="15.75" customHeight="1"/>
    <row r="816" s="2" customFormat="1" ht="15.75" customHeight="1"/>
    <row r="817" s="2" customFormat="1" ht="15.75" customHeight="1"/>
    <row r="818" s="2" customFormat="1" ht="15.75" customHeight="1"/>
    <row r="819" s="2" customFormat="1" ht="15.75" customHeight="1"/>
    <row r="820" s="2" customFormat="1" ht="15.75" customHeight="1"/>
    <row r="821" s="2" customFormat="1" ht="15.75" customHeight="1"/>
    <row r="822" s="2" customFormat="1" ht="15.75" customHeight="1"/>
    <row r="823" s="2" customFormat="1" ht="15.75" customHeight="1"/>
    <row r="824" s="2" customFormat="1" ht="15.75" customHeight="1"/>
    <row r="825" s="2" customFormat="1" ht="15.75" customHeight="1"/>
    <row r="826" s="2" customFormat="1" ht="15.75" customHeight="1"/>
    <row r="827" s="2" customFormat="1" ht="15.75" customHeight="1"/>
    <row r="828" s="2" customFormat="1" ht="15.75" customHeight="1"/>
    <row r="829" s="2" customFormat="1" ht="15.75" customHeight="1"/>
    <row r="830" s="2" customFormat="1" ht="15.75" customHeight="1"/>
    <row r="831" s="2" customFormat="1" ht="15.75" customHeight="1"/>
    <row r="832" s="2" customFormat="1" ht="15.75" customHeight="1"/>
    <row r="833" s="2" customFormat="1" ht="15.75" customHeight="1"/>
    <row r="834" s="2" customFormat="1" ht="15.75" customHeight="1"/>
    <row r="835" s="2" customFormat="1" ht="15.75" customHeight="1"/>
    <row r="836" s="2" customFormat="1" ht="15.75" customHeight="1"/>
    <row r="837" s="2" customFormat="1" ht="15.75" customHeight="1"/>
    <row r="838" s="2" customFormat="1" ht="15.75" customHeight="1"/>
    <row r="839" s="2" customFormat="1" ht="15.75" customHeight="1"/>
    <row r="840" s="2" customFormat="1" ht="15.75" customHeight="1"/>
    <row r="841" s="2" customFormat="1" ht="15.75" customHeight="1"/>
    <row r="842" s="2" customFormat="1" ht="15.75" customHeight="1"/>
    <row r="843" s="2" customFormat="1" ht="15.75" customHeight="1"/>
    <row r="844" s="2" customFormat="1" ht="15.75" customHeight="1"/>
    <row r="845" s="2" customFormat="1" ht="15.75" customHeight="1"/>
    <row r="846" s="2" customFormat="1" ht="15.75" customHeight="1"/>
    <row r="847" s="2" customFormat="1" ht="15.75" customHeight="1"/>
    <row r="848" s="2" customFormat="1" ht="15.75" customHeight="1"/>
    <row r="849" s="2" customFormat="1" ht="15.75" customHeight="1"/>
    <row r="850" s="2" customFormat="1" ht="15.75" customHeight="1"/>
    <row r="851" s="2" customFormat="1" ht="15.75" customHeight="1"/>
    <row r="852" s="2" customFormat="1" ht="15.75" customHeight="1"/>
    <row r="853" s="2" customFormat="1" ht="15.75" customHeight="1"/>
    <row r="854" s="2" customFormat="1" ht="15.75" customHeight="1"/>
    <row r="855" s="2" customFormat="1" ht="15.75" customHeight="1"/>
    <row r="856" s="2" customFormat="1" ht="15.75" customHeight="1"/>
    <row r="857" s="2" customFormat="1" ht="15.75" customHeight="1"/>
    <row r="858" s="2" customFormat="1" ht="15.75" customHeight="1"/>
    <row r="859" s="2" customFormat="1" ht="15.75" customHeight="1"/>
    <row r="860" s="2" customFormat="1" ht="15.75" customHeight="1"/>
    <row r="861" s="2" customFormat="1" ht="15.75" customHeight="1"/>
    <row r="862" s="2" customFormat="1" ht="15.75" customHeight="1"/>
    <row r="863" s="2" customFormat="1" ht="15.75" customHeight="1"/>
    <row r="864" s="2" customFormat="1" ht="15.75" customHeight="1"/>
    <row r="865" s="2" customFormat="1" ht="15.75" customHeight="1"/>
    <row r="866" s="2" customFormat="1" ht="15.75" customHeight="1"/>
    <row r="867" s="2" customFormat="1" ht="15.75" customHeight="1"/>
    <row r="868" s="2" customFormat="1" ht="15.75" customHeight="1"/>
    <row r="869" s="2" customFormat="1" ht="15.75" customHeight="1"/>
    <row r="870" s="2" customFormat="1" ht="15.75" customHeight="1"/>
    <row r="871" s="2" customFormat="1" ht="15.75" customHeight="1"/>
    <row r="872" s="2" customFormat="1" ht="15.75" customHeight="1"/>
    <row r="873" s="2" customFormat="1" ht="15.75" customHeight="1"/>
    <row r="874" s="2" customFormat="1" ht="15.75" customHeight="1"/>
    <row r="875" s="2" customFormat="1" ht="15.75" customHeight="1"/>
    <row r="876" s="2" customFormat="1" ht="15.75" customHeight="1"/>
    <row r="877" s="2" customFormat="1" ht="15.75" customHeight="1"/>
    <row r="878" s="2" customFormat="1" ht="15.75" customHeight="1"/>
    <row r="879" s="2" customFormat="1" ht="15.75" customHeight="1"/>
    <row r="880" s="2" customFormat="1" ht="15.75" customHeight="1"/>
    <row r="881" s="2" customFormat="1" ht="15.75" customHeight="1"/>
    <row r="882" s="2" customFormat="1" ht="15.75" customHeight="1"/>
    <row r="883" s="2" customFormat="1" ht="15.75" customHeight="1"/>
    <row r="884" s="2" customFormat="1" ht="15.75" customHeight="1"/>
    <row r="885" s="2" customFormat="1" ht="15.75" customHeight="1"/>
    <row r="886" s="2" customFormat="1" ht="15.75" customHeight="1"/>
    <row r="887" s="2" customFormat="1" ht="15.75" customHeight="1"/>
    <row r="888" s="2" customFormat="1" ht="15.75" customHeight="1"/>
    <row r="889" s="2" customFormat="1" ht="15.75" customHeight="1"/>
    <row r="890" s="2" customFormat="1" ht="15.75" customHeight="1"/>
    <row r="891" s="2" customFormat="1" ht="15.75" customHeight="1"/>
    <row r="892" s="2" customFormat="1" ht="15.75" customHeight="1"/>
    <row r="893" s="2" customFormat="1" ht="15.75" customHeight="1"/>
    <row r="894" s="2" customFormat="1" ht="15.75" customHeight="1"/>
    <row r="895" s="2" customFormat="1" ht="15.75" customHeight="1"/>
    <row r="896" s="2" customFormat="1" ht="15.75" customHeight="1"/>
    <row r="897" s="2" customFormat="1" ht="15.75" customHeight="1"/>
    <row r="898" s="2" customFormat="1" ht="15.75" customHeight="1"/>
    <row r="899" s="2" customFormat="1" ht="15.75" customHeight="1"/>
    <row r="900" s="2" customFormat="1" ht="15.75" customHeight="1"/>
    <row r="901" s="2" customFormat="1" ht="15.75" customHeight="1"/>
    <row r="902" s="2" customFormat="1" ht="15.75" customHeight="1"/>
    <row r="903" s="2" customFormat="1" ht="15.75" customHeight="1"/>
    <row r="904" s="2" customFormat="1" ht="15.75" customHeight="1"/>
    <row r="905" s="2" customFormat="1" ht="15.75" customHeight="1"/>
    <row r="906" s="2" customFormat="1" ht="15.75" customHeight="1"/>
    <row r="907" s="2" customFormat="1" ht="15.75" customHeight="1"/>
    <row r="908" s="2" customFormat="1" ht="15.75" customHeight="1"/>
    <row r="909" s="2" customFormat="1" ht="15.75" customHeight="1"/>
    <row r="910" s="2" customFormat="1" ht="15.75" customHeight="1"/>
    <row r="911" s="2" customFormat="1" ht="15.75" customHeight="1"/>
    <row r="912" s="2" customFormat="1" ht="15.75" customHeight="1"/>
    <row r="913" s="2" customFormat="1" ht="15.75" customHeight="1"/>
    <row r="914" s="2" customFormat="1" ht="15.75" customHeight="1"/>
    <row r="915" s="2" customFormat="1" ht="15.75" customHeight="1"/>
    <row r="916" s="2" customFormat="1" ht="15.75" customHeight="1"/>
    <row r="917" s="2" customFormat="1" ht="15.75" customHeight="1"/>
    <row r="918" s="2" customFormat="1" ht="15.75" customHeight="1"/>
    <row r="919" s="2" customFormat="1" ht="15.75" customHeight="1"/>
    <row r="920" s="2" customFormat="1" ht="15.75" customHeight="1"/>
    <row r="921" s="2" customFormat="1" ht="15.75" customHeight="1"/>
    <row r="922" s="2" customFormat="1" ht="15.75" customHeight="1"/>
    <row r="923" s="2" customFormat="1" ht="15.75" customHeight="1"/>
    <row r="924" s="2" customFormat="1" ht="15.75" customHeight="1"/>
    <row r="925" s="2" customFormat="1" ht="15.75" customHeight="1"/>
    <row r="926" s="2" customFormat="1" ht="15.75" customHeight="1"/>
    <row r="927" s="2" customFormat="1" ht="15.75" customHeight="1"/>
    <row r="928" s="2" customFormat="1" ht="15.75" customHeight="1"/>
    <row r="929" s="2" customFormat="1" ht="15.75" customHeight="1"/>
    <row r="930" s="2" customFormat="1" ht="15.75" customHeight="1"/>
    <row r="931" s="2" customFormat="1" ht="15.75" customHeight="1"/>
    <row r="932" s="2" customFormat="1" ht="15.75" customHeight="1"/>
    <row r="933" s="2" customFormat="1" ht="15.75" customHeight="1"/>
    <row r="934" s="2" customFormat="1" ht="15.75" customHeight="1"/>
    <row r="935" s="2" customFormat="1" ht="15.75" customHeight="1"/>
    <row r="936" s="2" customFormat="1" ht="15.75" customHeight="1"/>
    <row r="937" s="2" customFormat="1" ht="15.75" customHeight="1"/>
    <row r="938" s="2" customFormat="1" ht="15.75" customHeight="1"/>
    <row r="939" s="2" customFormat="1" ht="15.75" customHeight="1"/>
    <row r="940" s="2" customFormat="1" ht="15.75" customHeight="1"/>
    <row r="941" s="2" customFormat="1" ht="15.75" customHeight="1"/>
    <row r="942" s="2" customFormat="1" ht="15.75" customHeight="1"/>
    <row r="943" s="2" customFormat="1" ht="15.75" customHeight="1"/>
    <row r="944" s="2" customFormat="1" ht="15.75" customHeight="1"/>
    <row r="945" s="2" customFormat="1" ht="15.75" customHeight="1"/>
    <row r="946" s="2" customFormat="1" ht="15.75" customHeight="1"/>
    <row r="947" s="2" customFormat="1" ht="15.75" customHeight="1"/>
    <row r="948" s="2" customFormat="1" ht="15.75" customHeight="1"/>
    <row r="949" s="2" customFormat="1" ht="15.75" customHeight="1"/>
    <row r="950" s="2" customFormat="1" ht="15.75" customHeight="1"/>
    <row r="951" s="2" customFormat="1" ht="15.75" customHeight="1"/>
    <row r="952" s="2" customFormat="1" ht="15.75" customHeight="1"/>
    <row r="953" s="2" customFormat="1" ht="15.75" customHeight="1"/>
    <row r="954" s="2" customFormat="1" ht="15.75" customHeight="1"/>
    <row r="955" s="2" customFormat="1" ht="15.75" customHeight="1"/>
    <row r="956" s="2" customFormat="1" ht="15.75" customHeight="1"/>
    <row r="957" s="2" customFormat="1" ht="15.75" customHeight="1"/>
    <row r="958" s="2" customFormat="1" ht="15.75" customHeight="1"/>
    <row r="959" s="2" customFormat="1" ht="15.75" customHeight="1"/>
    <row r="960" s="2" customFormat="1" ht="15.75" customHeight="1"/>
    <row r="961" s="2" customFormat="1" ht="15.75" customHeight="1"/>
    <row r="962" s="2" customFormat="1" ht="15.75" customHeight="1"/>
    <row r="963" s="2" customFormat="1" ht="15.75" customHeight="1"/>
    <row r="964" s="2" customFormat="1" ht="15.75" customHeight="1"/>
    <row r="965" s="2" customFormat="1" ht="15.75" customHeight="1"/>
    <row r="966" s="2" customFormat="1" ht="15.75" customHeight="1"/>
    <row r="967" s="2" customFormat="1" ht="15.75" customHeight="1"/>
    <row r="968" s="2" customFormat="1" ht="15.75" customHeight="1"/>
    <row r="969" s="2" customFormat="1" ht="15.75" customHeight="1"/>
    <row r="970" s="2" customFormat="1" ht="15.75" customHeight="1"/>
    <row r="971" s="2" customFormat="1" ht="15.75" customHeight="1"/>
    <row r="972" s="2" customFormat="1" ht="15.75" customHeight="1"/>
    <row r="973" s="2" customFormat="1" ht="15.75" customHeight="1"/>
    <row r="974" s="2" customFormat="1" ht="15.75" customHeight="1"/>
    <row r="975" s="2" customFormat="1" ht="15.75" customHeight="1"/>
    <row r="976" s="2" customFormat="1" ht="15.75" customHeight="1"/>
    <row r="977" s="2" customFormat="1" ht="15.75" customHeight="1"/>
    <row r="978" s="2" customFormat="1" ht="15.75" customHeight="1"/>
    <row r="979" s="2" customFormat="1" ht="15.75" customHeight="1"/>
    <row r="980" s="2" customFormat="1" ht="15.75" customHeight="1"/>
    <row r="981" s="2" customFormat="1" ht="15.75" customHeight="1"/>
    <row r="982" s="2" customFormat="1" ht="15.75" customHeight="1"/>
    <row r="983" s="2" customFormat="1" ht="15.75" customHeight="1"/>
    <row r="984" s="2" customFormat="1" ht="15.75" customHeight="1"/>
    <row r="985" s="2" customFormat="1" ht="15.75" customHeight="1"/>
    <row r="986" s="2" customFormat="1" ht="15.75" customHeight="1"/>
    <row r="987" s="2" customFormat="1" ht="15.75" customHeight="1"/>
    <row r="988" s="2" customFormat="1" ht="15.75" customHeight="1"/>
    <row r="989" s="2" customFormat="1" ht="15.75" customHeight="1"/>
    <row r="990" s="2" customFormat="1" ht="15.75" customHeight="1"/>
    <row r="991" s="2" customFormat="1" ht="15.75" customHeight="1"/>
    <row r="992" s="2" customFormat="1" ht="15.75" customHeight="1"/>
    <row r="993" s="2" customFormat="1" ht="15.75" customHeight="1"/>
    <row r="994" s="2" customFormat="1" ht="15.75" customHeight="1"/>
    <row r="995" s="2" customFormat="1" ht="15.75" customHeight="1"/>
    <row r="996" s="2" customFormat="1" ht="15.75" customHeight="1"/>
    <row r="997" s="2" customFormat="1" ht="15.75" customHeight="1"/>
    <row r="998" s="2" customFormat="1" ht="15.75" customHeight="1"/>
    <row r="999" s="2" customFormat="1" ht="15.75" customHeight="1"/>
    <row r="1000" s="2" customFormat="1" ht="15.75" customHeight="1"/>
    <row r="1001" s="2" customFormat="1" ht="15.75" customHeight="1"/>
    <row r="1002" s="2" customFormat="1" ht="15.75" customHeight="1"/>
    <row r="1003" s="2" customFormat="1" ht="15.75" customHeight="1"/>
    <row r="1004" s="2" customFormat="1" ht="15.75" customHeight="1"/>
    <row r="1005" s="2" customFormat="1" ht="15.75" customHeight="1"/>
    <row r="1006" s="2" customFormat="1" ht="15.75" customHeight="1"/>
    <row r="1007" s="2" customFormat="1" ht="15.75" customHeight="1"/>
    <row r="1008" s="2" customFormat="1" ht="15.75" customHeight="1"/>
    <row r="1009" s="2" customFormat="1" ht="15.75" customHeight="1"/>
    <row r="1010" s="2" customFormat="1" ht="15.75" customHeight="1"/>
    <row r="1011" s="2" customFormat="1" ht="15.75" customHeight="1"/>
    <row r="1012" s="2" customFormat="1" ht="15.75" customHeight="1"/>
    <row r="1013" s="2" customFormat="1" ht="15.75" customHeight="1"/>
    <row r="1014" s="2" customFormat="1" ht="15.75" customHeight="1"/>
    <row r="1015" s="2" customFormat="1" ht="15.75" customHeight="1"/>
    <row r="1016" s="2" customFormat="1" ht="15.75" customHeight="1"/>
    <row r="1017" s="2" customFormat="1" ht="15.75" customHeight="1"/>
    <row r="1018" s="2" customFormat="1" ht="15.75" customHeight="1"/>
    <row r="1019" s="2" customFormat="1" ht="15.75" customHeight="1"/>
    <row r="1020" s="2" customFormat="1" ht="15.75" customHeight="1"/>
    <row r="1021" s="2" customFormat="1" ht="15.75" customHeight="1"/>
    <row r="1022" s="2" customFormat="1" ht="15.75" customHeight="1"/>
    <row r="1023" s="2" customFormat="1" ht="15.75" customHeight="1"/>
    <row r="1024" s="2" customFormat="1" ht="15.75" customHeight="1"/>
    <row r="1025" s="2" customFormat="1" ht="15.75" customHeight="1"/>
    <row r="1026" s="2" customFormat="1" ht="15.75" customHeight="1"/>
    <row r="1027" s="2" customFormat="1" ht="15.75" customHeight="1"/>
    <row r="1028" s="2" customFormat="1" ht="15.75" customHeight="1"/>
    <row r="1029" s="2" customFormat="1" ht="15.75" customHeight="1"/>
    <row r="1030" s="2" customFormat="1" ht="15.75" customHeight="1"/>
    <row r="1031" s="2" customFormat="1" ht="15.75" customHeight="1"/>
    <row r="1032" s="2" customFormat="1" ht="15.75" customHeight="1"/>
    <row r="1033" s="2" customFormat="1" ht="15.75" customHeight="1"/>
    <row r="1034" s="2" customFormat="1" ht="15.75" customHeight="1"/>
    <row r="1035" s="2" customFormat="1" ht="15.75" customHeight="1"/>
    <row r="1036" s="2" customFormat="1" ht="15.75" customHeight="1"/>
    <row r="1037" s="2" customFormat="1" ht="15.75" customHeight="1"/>
    <row r="1038" s="2" customFormat="1" ht="15.75" customHeight="1"/>
    <row r="1039" s="2" customFormat="1" ht="15.75" customHeight="1"/>
    <row r="1040" s="2" customFormat="1" ht="15.75" customHeight="1"/>
    <row r="1041" s="2" customFormat="1" ht="15.75" customHeight="1"/>
    <row r="1042" s="2" customFormat="1" ht="15.75" customHeight="1"/>
    <row r="1043" s="2" customFormat="1" ht="15.75" customHeight="1"/>
    <row r="1044" s="2" customFormat="1" ht="15.75" customHeight="1"/>
    <row r="1045" s="2" customFormat="1" ht="15.75" customHeight="1"/>
    <row r="1046" s="2" customFormat="1" ht="15.75" customHeight="1"/>
    <row r="1047" s="2" customFormat="1" ht="15.75" customHeight="1"/>
    <row r="1048" s="2" customFormat="1" ht="15.75" customHeight="1"/>
    <row r="1049" s="2" customFormat="1" ht="15.75" customHeight="1"/>
    <row r="1050" s="2" customFormat="1" ht="15.75" customHeight="1"/>
    <row r="1051" s="2" customFormat="1" ht="15.75" customHeight="1"/>
    <row r="1052" s="2" customFormat="1" ht="15.75" customHeight="1"/>
    <row r="1053" s="2" customFormat="1" ht="15.75" customHeight="1"/>
    <row r="1054" s="2" customFormat="1" ht="15.75" customHeight="1"/>
    <row r="1055" s="2" customFormat="1" ht="15.75" customHeight="1"/>
    <row r="1056" s="2" customFormat="1" ht="15.75" customHeight="1"/>
    <row r="1057" s="2" customFormat="1" ht="15.75" customHeight="1"/>
    <row r="1058" s="2" customFormat="1" ht="15.75" customHeight="1"/>
    <row r="1059" s="2" customFormat="1" ht="15.75" customHeight="1"/>
    <row r="1060" s="2" customFormat="1" ht="15.75" customHeight="1"/>
    <row r="1061" s="2" customFormat="1" ht="15.75" customHeight="1"/>
    <row r="1062" s="2" customFormat="1" ht="15.75" customHeight="1"/>
    <row r="1063" s="2" customFormat="1" ht="15.75" customHeight="1"/>
    <row r="1064" s="2" customFormat="1" ht="15.75" customHeight="1"/>
    <row r="1065" s="2" customFormat="1" ht="15.75" customHeight="1"/>
    <row r="1066" s="2" customFormat="1" ht="15.75" customHeight="1"/>
    <row r="1067" s="2" customFormat="1" ht="15.75" customHeight="1"/>
    <row r="1068" s="2" customFormat="1" ht="15.75" customHeight="1"/>
    <row r="1069" s="2" customFormat="1" ht="15.75" customHeight="1"/>
    <row r="1070" s="2" customFormat="1" ht="15.75" customHeight="1"/>
    <row r="1071" s="2" customFormat="1" ht="15.75" customHeight="1"/>
    <row r="1072" s="2" customFormat="1" ht="15.75" customHeight="1"/>
    <row r="1073" s="2" customFormat="1" ht="15.75" customHeight="1"/>
    <row r="1074" s="2" customFormat="1" ht="15.75" customHeight="1"/>
    <row r="1075" s="2" customFormat="1" ht="15.75" customHeight="1"/>
    <row r="1076" s="2" customFormat="1" ht="15.75" customHeight="1"/>
    <row r="1077" s="2" customFormat="1" ht="15.75" customHeight="1"/>
    <row r="1078" s="2" customFormat="1" ht="15.75" customHeight="1"/>
    <row r="1079" s="2" customFormat="1" ht="15.75" customHeight="1"/>
    <row r="1080" s="2" customFormat="1" ht="15.75" customHeight="1"/>
    <row r="1081" s="2" customFormat="1" ht="15.75" customHeight="1"/>
    <row r="1082" s="2" customFormat="1" ht="15.75" customHeight="1"/>
    <row r="1083" s="2" customFormat="1" ht="15.75" customHeight="1"/>
    <row r="1084" s="2" customFormat="1" ht="15.75" customHeight="1"/>
    <row r="1085" s="2" customFormat="1" ht="15.75" customHeight="1"/>
    <row r="1086" s="2" customFormat="1" ht="15.75" customHeight="1"/>
    <row r="1087" s="2" customFormat="1" ht="15.75" customHeight="1"/>
    <row r="1088" s="2" customFormat="1" ht="15.75" customHeight="1"/>
    <row r="1089" s="2" customFormat="1" ht="15.75" customHeight="1"/>
    <row r="1090" s="2" customFormat="1" ht="15.75" customHeight="1"/>
    <row r="1091" s="2" customFormat="1" ht="15.75" customHeight="1"/>
    <row r="1092" s="2" customFormat="1" ht="15.75" customHeight="1"/>
    <row r="1093" s="2" customFormat="1" ht="15.75" customHeight="1"/>
    <row r="1094" s="2" customFormat="1" ht="15.75" customHeight="1"/>
    <row r="1095" s="2" customFormat="1" ht="15.75" customHeight="1"/>
    <row r="1096" s="2" customFormat="1" ht="15.75" customHeight="1"/>
    <row r="1097" s="2" customFormat="1" ht="15.75" customHeight="1"/>
    <row r="1098" s="2" customFormat="1" ht="15.75" customHeight="1"/>
    <row r="1099" s="2" customFormat="1" ht="15.75" customHeight="1"/>
    <row r="1100" s="2" customFormat="1" ht="15.75" customHeight="1"/>
    <row r="1101" s="2" customFormat="1" ht="15.75" customHeight="1"/>
    <row r="1102" s="2" customFormat="1" ht="15.75" customHeight="1"/>
    <row r="1103" s="2" customFormat="1" ht="15.75" customHeight="1"/>
    <row r="1104" s="2" customFormat="1" ht="15.75" customHeight="1"/>
    <row r="1105" s="2" customFormat="1" ht="15.75" customHeight="1"/>
    <row r="1106" s="2" customFormat="1" ht="15.75" customHeight="1"/>
    <row r="1107" s="2" customFormat="1" ht="15.75" customHeight="1"/>
    <row r="1108" s="2" customFormat="1" ht="15.75" customHeight="1"/>
    <row r="1109" s="2" customFormat="1" ht="15.75" customHeight="1"/>
    <row r="1110" s="2" customFormat="1" ht="15.75" customHeight="1"/>
    <row r="1111" s="2" customFormat="1" ht="15.75" customHeight="1"/>
    <row r="1112" s="2" customFormat="1" ht="15.75" customHeight="1"/>
    <row r="1113" s="2" customFormat="1" ht="15.75" customHeight="1"/>
    <row r="1114" s="2" customFormat="1" ht="15.75" customHeight="1"/>
    <row r="1115" s="2" customFormat="1" ht="15.75" customHeight="1"/>
    <row r="1116" s="2" customFormat="1" ht="15.75" customHeight="1"/>
    <row r="1117" s="2" customFormat="1" ht="15.75" customHeight="1"/>
    <row r="1118" s="2" customFormat="1" ht="15.75" customHeight="1"/>
    <row r="1119" s="2" customFormat="1" ht="15.75" customHeight="1"/>
    <row r="1120" s="2" customFormat="1" ht="15.75" customHeight="1"/>
    <row r="1121" s="2" customFormat="1" ht="15.75" customHeight="1"/>
    <row r="1122" s="2" customFormat="1" ht="15.75" customHeight="1"/>
    <row r="1123" s="2" customFormat="1" ht="15.75" customHeight="1"/>
    <row r="1124" s="2" customFormat="1" ht="15.75" customHeight="1"/>
    <row r="1125" s="2" customFormat="1" ht="15.75" customHeight="1"/>
    <row r="1126" s="2" customFormat="1" ht="15.75" customHeight="1"/>
    <row r="1127" s="2" customFormat="1" ht="15.75" customHeight="1"/>
    <row r="1128" s="2" customFormat="1" ht="15.75" customHeight="1"/>
    <row r="1129" s="2" customFormat="1" ht="15.75" customHeight="1"/>
    <row r="1130" s="2" customFormat="1" ht="15.75" customHeight="1"/>
    <row r="1131" s="2" customFormat="1" ht="15.75" customHeight="1"/>
    <row r="1132" s="2" customFormat="1" ht="15.75" customHeight="1"/>
    <row r="1133" s="2" customFormat="1" ht="15.75" customHeight="1"/>
    <row r="1134" s="2" customFormat="1" ht="15.75" customHeight="1"/>
    <row r="1135" s="2" customFormat="1" ht="15.75" customHeight="1"/>
    <row r="1136" s="2" customFormat="1" ht="15.75" customHeight="1"/>
    <row r="1137" s="2" customFormat="1" ht="15.75" customHeight="1"/>
    <row r="1138" s="2" customFormat="1" ht="15.75" customHeight="1"/>
    <row r="1139" s="2" customFormat="1" ht="15.75" customHeight="1"/>
    <row r="1140" s="2" customFormat="1" ht="15.75" customHeight="1"/>
    <row r="1141" s="2" customFormat="1" ht="15.75" customHeight="1"/>
    <row r="1142" s="2" customFormat="1" ht="15.75" customHeight="1"/>
    <row r="1143" s="2" customFormat="1" ht="15.75" customHeight="1"/>
    <row r="1144" s="2" customFormat="1" ht="15.75" customHeight="1"/>
    <row r="1145" s="2" customFormat="1" ht="15.75" customHeight="1"/>
    <row r="1146" s="2" customFormat="1" ht="15.75" customHeight="1"/>
    <row r="1147" s="2" customFormat="1" ht="15.75" customHeight="1"/>
    <row r="1148" s="2" customFormat="1" ht="15.75" customHeight="1"/>
    <row r="1149" s="2" customFormat="1" ht="15.75" customHeight="1"/>
    <row r="1150" s="2" customFormat="1" ht="15.75" customHeight="1"/>
    <row r="1151" s="2" customFormat="1" ht="15.75" customHeight="1"/>
    <row r="1152" s="2" customFormat="1" ht="15.75" customHeight="1"/>
    <row r="1153" s="2" customFormat="1" ht="15.75" customHeight="1"/>
    <row r="1154" s="2" customFormat="1" ht="15.75" customHeight="1"/>
    <row r="1155" s="2" customFormat="1" ht="15.75" customHeight="1"/>
    <row r="1156" s="2" customFormat="1" ht="15.75" customHeight="1"/>
    <row r="1157" s="2" customFormat="1" ht="15.75" customHeight="1"/>
    <row r="1158" s="2" customFormat="1" ht="15.75" customHeight="1"/>
    <row r="1159" s="2" customFormat="1" ht="15.75" customHeight="1"/>
    <row r="1160" s="2" customFormat="1" ht="15.75" customHeight="1"/>
    <row r="1161" s="2" customFormat="1" ht="15.75" customHeight="1"/>
    <row r="1162" s="2" customFormat="1" ht="15.75" customHeight="1"/>
    <row r="1163" s="2" customFormat="1" ht="15.75" customHeight="1"/>
    <row r="1164" s="2" customFormat="1" ht="15.75" customHeight="1"/>
    <row r="1165" s="2" customFormat="1" ht="15.75" customHeight="1"/>
    <row r="1166" s="2" customFormat="1" ht="15.75" customHeight="1"/>
    <row r="1167" s="2" customFormat="1" ht="15.75" customHeight="1"/>
    <row r="1168" s="2" customFormat="1" ht="15.75" customHeight="1"/>
    <row r="1169" s="2" customFormat="1" ht="15.75" customHeight="1"/>
    <row r="1170" s="2" customFormat="1" ht="15.75" customHeight="1"/>
    <row r="1171" s="2" customFormat="1" ht="15.75" customHeight="1"/>
    <row r="1172" s="2" customFormat="1" ht="15.75" customHeight="1"/>
    <row r="1173" s="2" customFormat="1" ht="15.75" customHeight="1"/>
    <row r="1174" s="2" customFormat="1" ht="15.75" customHeight="1"/>
    <row r="1175" s="2" customFormat="1" ht="15.75" customHeight="1"/>
    <row r="1176" s="2" customFormat="1" ht="15.75" customHeight="1"/>
    <row r="1177" s="2" customFormat="1" ht="15.75" customHeight="1"/>
    <row r="1178" s="2" customFormat="1" ht="15.75" customHeight="1"/>
    <row r="1179" s="2" customFormat="1" ht="15.75" customHeight="1"/>
    <row r="1180" s="2" customFormat="1" ht="15.75" customHeight="1"/>
    <row r="1181" s="2" customFormat="1" ht="15.75" customHeight="1"/>
    <row r="1182" s="2" customFormat="1" ht="15.75" customHeight="1"/>
    <row r="1183" s="2" customFormat="1" ht="15.75" customHeight="1"/>
    <row r="1184" s="2" customFormat="1" ht="15.75" customHeight="1"/>
    <row r="1185" s="2" customFormat="1" ht="15.75" customHeight="1"/>
    <row r="1186" s="2" customFormat="1" ht="15.75" customHeight="1"/>
    <row r="1187" s="2" customFormat="1" ht="15.75" customHeight="1"/>
    <row r="1188" s="2" customFormat="1" ht="15.75" customHeight="1"/>
    <row r="1189" s="2" customFormat="1" ht="15.75" customHeight="1"/>
    <row r="1190" s="2" customFormat="1" ht="15.75" customHeight="1"/>
    <row r="1191" s="2" customFormat="1" ht="15.75" customHeight="1"/>
    <row r="1192" s="2" customFormat="1" ht="15.75" customHeight="1"/>
    <row r="1193" s="2" customFormat="1" ht="15.75" customHeight="1"/>
    <row r="1194" s="2" customFormat="1" ht="15.75" customHeight="1"/>
    <row r="1195" s="2" customFormat="1" ht="15.75" customHeight="1"/>
    <row r="1196" s="2" customFormat="1" ht="15.75" customHeight="1"/>
    <row r="1197" s="2" customFormat="1" ht="15.75" customHeight="1"/>
    <row r="1198" s="2" customFormat="1" ht="15.75" customHeight="1"/>
    <row r="1199" s="2" customFormat="1" ht="15.75" customHeight="1"/>
    <row r="1200" s="2" customFormat="1" ht="15.75" customHeight="1"/>
    <row r="1201" s="2" customFormat="1" ht="15.75" customHeight="1"/>
    <row r="1202" s="2" customFormat="1" ht="15.75" customHeight="1"/>
    <row r="1203" s="2" customFormat="1" ht="15.75" customHeight="1"/>
    <row r="1204" s="2" customFormat="1" ht="15.75" customHeight="1"/>
    <row r="1205" s="2" customFormat="1" ht="15.75" customHeight="1"/>
    <row r="1206" s="2" customFormat="1" ht="15.75" customHeight="1"/>
    <row r="1207" s="2" customFormat="1" ht="15.75" customHeight="1"/>
    <row r="1208" s="2" customFormat="1" ht="15.75" customHeight="1"/>
    <row r="1209" s="2" customFormat="1" ht="15.75" customHeight="1"/>
    <row r="1210" s="2" customFormat="1" ht="15.75" customHeight="1"/>
    <row r="1211" s="2" customFormat="1" ht="15.75" customHeight="1"/>
    <row r="1212" s="2" customFormat="1" ht="15.75" customHeight="1"/>
    <row r="1213" s="2" customFormat="1" ht="15.75" customHeight="1"/>
    <row r="1214" s="2" customFormat="1" ht="15.75" customHeight="1"/>
    <row r="1215" s="2" customFormat="1" ht="15.75" customHeight="1"/>
    <row r="1216" s="2" customFormat="1" ht="15.75" customHeight="1"/>
    <row r="1217" s="2" customFormat="1" ht="15.75" customHeight="1"/>
    <row r="1218" s="2" customFormat="1" ht="15.75" customHeight="1"/>
    <row r="1219" s="2" customFormat="1" ht="15.75" customHeight="1"/>
    <row r="1220" s="2" customFormat="1" ht="15.75" customHeight="1"/>
    <row r="1221" s="2" customFormat="1" ht="15.75" customHeight="1"/>
    <row r="1222" s="2" customFormat="1" ht="15.75" customHeight="1"/>
    <row r="1223" s="2" customFormat="1" ht="15.75" customHeight="1"/>
    <row r="1224" s="2" customFormat="1" ht="15.75" customHeight="1"/>
    <row r="1225" s="2" customFormat="1" ht="15.75" customHeight="1"/>
    <row r="1226" s="2" customFormat="1" ht="15.75" customHeight="1"/>
    <row r="1227" s="2" customFormat="1" ht="15.75" customHeight="1"/>
    <row r="1228" s="2" customFormat="1" ht="15.75" customHeight="1"/>
    <row r="1229" s="2" customFormat="1" ht="15.75" customHeight="1"/>
    <row r="1230" s="2" customFormat="1" ht="15.75" customHeight="1"/>
    <row r="1231" s="2" customFormat="1" ht="15.75" customHeight="1"/>
    <row r="1232" s="2" customFormat="1" ht="15.75" customHeight="1"/>
    <row r="1233" s="2" customFormat="1" ht="15.75" customHeight="1"/>
    <row r="1234" s="2" customFormat="1" ht="15.75" customHeight="1"/>
    <row r="1235" s="2" customFormat="1" ht="15.75" customHeight="1"/>
    <row r="1236" s="2" customFormat="1" ht="15.75" customHeight="1"/>
    <row r="1237" s="2" customFormat="1" ht="15.75" customHeight="1"/>
    <row r="1238" s="2" customFormat="1" ht="15.75" customHeight="1"/>
    <row r="1239" s="2" customFormat="1" ht="15.75" customHeight="1"/>
    <row r="1240" s="2" customFormat="1" ht="15.75" customHeight="1"/>
    <row r="1241" s="2" customFormat="1" ht="15.75" customHeight="1"/>
    <row r="1242" s="2" customFormat="1" ht="15.75" customHeight="1"/>
    <row r="1243" s="2" customFormat="1" ht="15.75" customHeight="1"/>
    <row r="1244" s="2" customFormat="1" ht="15.75" customHeight="1"/>
    <row r="1245" s="2" customFormat="1" ht="15.75" customHeight="1"/>
    <row r="1246" s="2" customFormat="1" ht="15.75" customHeight="1"/>
    <row r="1247" s="2" customFormat="1" ht="15.75" customHeight="1"/>
    <row r="1248" s="2" customFormat="1" ht="15.75" customHeight="1"/>
    <row r="1249" s="2" customFormat="1" ht="15.75" customHeight="1"/>
    <row r="1250" s="2" customFormat="1" ht="15.75" customHeight="1"/>
    <row r="1251" s="2" customFormat="1" ht="15.75" customHeight="1"/>
    <row r="1252" s="2" customFormat="1" ht="15.75" customHeight="1"/>
    <row r="1253" s="2" customFormat="1" ht="15.75" customHeight="1"/>
    <row r="1254" s="2" customFormat="1" ht="15.75" customHeight="1"/>
    <row r="1255" s="2" customFormat="1" ht="15.75" customHeight="1"/>
    <row r="1256" s="2" customFormat="1" ht="15.75" customHeight="1"/>
    <row r="1257" s="2" customFormat="1" ht="15.75" customHeight="1"/>
    <row r="1258" s="2" customFormat="1" ht="15.75" customHeight="1"/>
    <row r="1259" s="2" customFormat="1" ht="15.75" customHeight="1"/>
    <row r="1260" s="2" customFormat="1" ht="15.75" customHeight="1"/>
    <row r="1261" s="2" customFormat="1" ht="15.75" customHeight="1"/>
    <row r="1262" s="2" customFormat="1" ht="15.75" customHeight="1"/>
    <row r="1263" s="2" customFormat="1" ht="15.75" customHeight="1"/>
    <row r="1264" s="2" customFormat="1" ht="15.75" customHeight="1"/>
    <row r="1265" s="2" customFormat="1" ht="15.75" customHeight="1"/>
    <row r="1266" s="2" customFormat="1" ht="15.75" customHeight="1"/>
    <row r="1267" s="2" customFormat="1" ht="15.75" customHeight="1"/>
    <row r="1268" s="2" customFormat="1" ht="15.75" customHeight="1"/>
    <row r="1269" s="2" customFormat="1" ht="15.75" customHeight="1"/>
    <row r="1270" s="2" customFormat="1" ht="15.75" customHeight="1"/>
    <row r="1271" s="2" customFormat="1" ht="15.75" customHeight="1"/>
    <row r="1272" s="2" customFormat="1" ht="15.75" customHeight="1"/>
    <row r="1273" s="2" customFormat="1" ht="15.75" customHeight="1"/>
    <row r="1274" s="2" customFormat="1" ht="15.75" customHeight="1"/>
    <row r="1275" s="2" customFormat="1" ht="15.75" customHeight="1"/>
    <row r="1276" s="2" customFormat="1" ht="15.75" customHeight="1"/>
    <row r="1277" s="2" customFormat="1" ht="15.75" customHeight="1"/>
    <row r="1278" s="2" customFormat="1" ht="15.75" customHeight="1"/>
    <row r="1279" s="2" customFormat="1" ht="15.75" customHeight="1"/>
    <row r="1280" s="2" customFormat="1" ht="15.75" customHeight="1"/>
    <row r="1281" s="2" customFormat="1" ht="15.75" customHeight="1"/>
    <row r="1282" s="2" customFormat="1" ht="15.75" customHeight="1"/>
    <row r="1283" s="2" customFormat="1" ht="15.75" customHeight="1"/>
    <row r="1284" s="2" customFormat="1" ht="15.75" customHeight="1"/>
    <row r="1285" s="2" customFormat="1" ht="15.75" customHeight="1"/>
    <row r="1286" s="2" customFormat="1" ht="15.75" customHeight="1"/>
    <row r="1287" s="2" customFormat="1" ht="15.75" customHeight="1"/>
    <row r="1288" s="2" customFormat="1" ht="15.75" customHeight="1"/>
    <row r="1289" s="2" customFormat="1" ht="15.75" customHeight="1"/>
    <row r="1290" s="2" customFormat="1" ht="15.75" customHeight="1"/>
    <row r="1291" s="2" customFormat="1" ht="15.75" customHeight="1"/>
    <row r="1292" s="2" customFormat="1" ht="15.75" customHeight="1"/>
    <row r="1293" s="2" customFormat="1" ht="15.75" customHeight="1"/>
    <row r="1294" s="2" customFormat="1" ht="15.75" customHeight="1"/>
    <row r="1295" s="2" customFormat="1" ht="15.75" customHeight="1"/>
    <row r="1296" s="2" customFormat="1" ht="15.75" customHeight="1"/>
    <row r="1297" s="2" customFormat="1" ht="15.75" customHeight="1"/>
    <row r="1298" s="2" customFormat="1" ht="15.75" customHeight="1"/>
    <row r="1299" s="2" customFormat="1" ht="15.75" customHeight="1"/>
    <row r="1300" s="2" customFormat="1" ht="15.75" customHeight="1"/>
    <row r="1301" s="2" customFormat="1" ht="15.75" customHeight="1"/>
    <row r="1302" s="2" customFormat="1" ht="15.75" customHeight="1"/>
    <row r="1303" s="2" customFormat="1" ht="15.75" customHeight="1"/>
    <row r="1304" s="2" customFormat="1" ht="15.75" customHeight="1"/>
    <row r="1305" s="2" customFormat="1" ht="15.75" customHeight="1"/>
    <row r="1306" s="2" customFormat="1" ht="15.75" customHeight="1"/>
    <row r="1307" s="2" customFormat="1" ht="15.75" customHeight="1"/>
    <row r="1308" s="2" customFormat="1" ht="15.75" customHeight="1"/>
    <row r="1309" s="2" customFormat="1" ht="15.75" customHeight="1"/>
    <row r="1310" s="2" customFormat="1" ht="15.75" customHeight="1"/>
    <row r="1311" s="2" customFormat="1" ht="15.75" customHeight="1"/>
    <row r="1312" s="2" customFormat="1" ht="15.75" customHeight="1"/>
    <row r="1313" s="2" customFormat="1" ht="15.75" customHeight="1"/>
    <row r="1314" s="2" customFormat="1" ht="15.75" customHeight="1"/>
    <row r="1315" s="2" customFormat="1" ht="15.75" customHeight="1"/>
    <row r="1316" s="2" customFormat="1" ht="15.75" customHeight="1"/>
    <row r="1317" s="2" customFormat="1" ht="15.75" customHeight="1"/>
    <row r="1318" s="2" customFormat="1" ht="15.75" customHeight="1"/>
    <row r="1319" s="2" customFormat="1" ht="15.75" customHeight="1"/>
    <row r="1320" s="2" customFormat="1" ht="15.75" customHeight="1"/>
    <row r="1321" s="2" customFormat="1" ht="15.75" customHeight="1"/>
    <row r="1322" s="2" customFormat="1" ht="15.75" customHeight="1"/>
    <row r="1323" s="2" customFormat="1" ht="15.75" customHeight="1"/>
    <row r="1324" s="2" customFormat="1" ht="15.75" customHeight="1"/>
    <row r="1325" s="2" customFormat="1" ht="15.75" customHeight="1"/>
    <row r="1326" s="2" customFormat="1" ht="15.75" customHeight="1"/>
    <row r="1327" s="2" customFormat="1" ht="15.75" customHeight="1"/>
    <row r="1328" s="2" customFormat="1" ht="15.75" customHeight="1"/>
    <row r="1329" s="2" customFormat="1" ht="15.75" customHeight="1"/>
    <row r="1330" s="2" customFormat="1" ht="15.75" customHeight="1"/>
    <row r="1331" s="2" customFormat="1" ht="15.75" customHeight="1"/>
    <row r="1332" s="2" customFormat="1" ht="15.75" customHeight="1"/>
    <row r="1333" s="2" customFormat="1" ht="15.75" customHeight="1"/>
    <row r="1334" s="2" customFormat="1" ht="15.75" customHeight="1"/>
    <row r="1335" s="2" customFormat="1" ht="15.75" customHeight="1"/>
    <row r="1336" s="2" customFormat="1" ht="15.75" customHeight="1"/>
    <row r="1337" s="2" customFormat="1" ht="15.75" customHeight="1"/>
    <row r="1338" s="2" customFormat="1" ht="15.75" customHeight="1"/>
    <row r="1339" s="2" customFormat="1" ht="15.75" customHeight="1"/>
    <row r="1340" s="2" customFormat="1" ht="15.75" customHeight="1"/>
    <row r="1341" s="2" customFormat="1" ht="15.75" customHeight="1"/>
    <row r="1342" s="2" customFormat="1" ht="15.75" customHeight="1"/>
    <row r="1343" s="2" customFormat="1" ht="15.75" customHeight="1"/>
    <row r="1344" s="2" customFormat="1" ht="15.75" customHeight="1"/>
    <row r="1345" s="2" customFormat="1" ht="15.75" customHeight="1"/>
    <row r="1346" s="2" customFormat="1" ht="15.75" customHeight="1"/>
    <row r="1347" s="2" customFormat="1" ht="15.75" customHeight="1"/>
    <row r="1348" s="2" customFormat="1" ht="15.75" customHeight="1"/>
    <row r="1349" s="2" customFormat="1" ht="15.75" customHeight="1"/>
    <row r="1350" s="2" customFormat="1" ht="15.75" customHeight="1"/>
    <row r="1351" s="2" customFormat="1" ht="15.75" customHeight="1"/>
    <row r="1352" s="2" customFormat="1" ht="15.75" customHeight="1"/>
    <row r="1353" s="2" customFormat="1" ht="15.75" customHeight="1"/>
    <row r="1354" s="2" customFormat="1" ht="15.75" customHeight="1"/>
    <row r="1355" s="2" customFormat="1" ht="15.75" customHeight="1"/>
    <row r="1356" s="2" customFormat="1" ht="15.75" customHeight="1"/>
    <row r="1357" s="2" customFormat="1" ht="15.75" customHeight="1"/>
    <row r="1358" s="2" customFormat="1" ht="15.75" customHeight="1"/>
    <row r="1359" s="2" customFormat="1" ht="15.75" customHeight="1"/>
    <row r="1360" s="2" customFormat="1" ht="15.75" customHeight="1"/>
    <row r="1361" s="2" customFormat="1" ht="15.75" customHeight="1"/>
    <row r="1362" s="2" customFormat="1" ht="15.75" customHeight="1"/>
    <row r="1363" s="2" customFormat="1" ht="15.75" customHeight="1"/>
    <row r="1364" s="2" customFormat="1" ht="15.75" customHeight="1"/>
    <row r="1365" s="2" customFormat="1" ht="15.75" customHeight="1"/>
    <row r="1366" s="2" customFormat="1" ht="15.75" customHeight="1"/>
    <row r="1367" s="2" customFormat="1" ht="15.75" customHeight="1"/>
    <row r="1368" s="2" customFormat="1" ht="15.75" customHeight="1"/>
    <row r="1369" s="2" customFormat="1" ht="15.75" customHeight="1"/>
    <row r="1370" s="2" customFormat="1" ht="15.75" customHeight="1"/>
    <row r="1371" s="2" customFormat="1" ht="15.75" customHeight="1"/>
    <row r="1372" s="2" customFormat="1" ht="15.75" customHeight="1"/>
    <row r="1373" s="2" customFormat="1" ht="15.75" customHeight="1"/>
    <row r="1374" s="2" customFormat="1" ht="15.75" customHeight="1"/>
    <row r="1375" s="2" customFormat="1" ht="15.75" customHeight="1"/>
    <row r="1376" s="2" customFormat="1" ht="15.75" customHeight="1"/>
    <row r="1377" s="2" customFormat="1" ht="15.75" customHeight="1"/>
    <row r="1378" s="2" customFormat="1" ht="15.75" customHeight="1"/>
    <row r="1379" s="2" customFormat="1" ht="15.75" customHeight="1"/>
    <row r="1380" s="2" customFormat="1" ht="15.75" customHeight="1"/>
    <row r="1381" s="2" customFormat="1" ht="15.75" customHeight="1"/>
    <row r="1382" s="2" customFormat="1" ht="15.75" customHeight="1"/>
    <row r="1383" s="2" customFormat="1" ht="15.75" customHeight="1"/>
    <row r="1384" s="2" customFormat="1" ht="15.75" customHeight="1"/>
    <row r="1385" s="2" customFormat="1" ht="15.75" customHeight="1"/>
    <row r="1386" s="2" customFormat="1" ht="15.75" customHeight="1"/>
    <row r="1387" s="2" customFormat="1" ht="15.75" customHeight="1"/>
    <row r="1388" s="2" customFormat="1" ht="15.75" customHeight="1"/>
    <row r="1389" s="2" customFormat="1" ht="15.75" customHeight="1"/>
    <row r="1390" s="2" customFormat="1" ht="15.75" customHeight="1"/>
    <row r="1391" s="2" customFormat="1" ht="15.75" customHeight="1"/>
    <row r="1392" s="2" customFormat="1" ht="15.75" customHeight="1"/>
    <row r="1393" s="2" customFormat="1" ht="15.75" customHeight="1"/>
    <row r="1394" s="2" customFormat="1" ht="15.75" customHeight="1"/>
    <row r="1395" s="2" customFormat="1" ht="15.75" customHeight="1"/>
    <row r="1396" s="2" customFormat="1" ht="15.75" customHeight="1"/>
    <row r="1397" s="2" customFormat="1" ht="15.75" customHeight="1"/>
    <row r="1398" s="2" customFormat="1" ht="15.75" customHeight="1"/>
    <row r="1399" s="2" customFormat="1" ht="15.75" customHeight="1"/>
    <row r="1400" s="2" customFormat="1" ht="15.75" customHeight="1"/>
    <row r="1401" s="2" customFormat="1" ht="15.75" customHeight="1"/>
    <row r="1402" s="2" customFormat="1" ht="15.75" customHeight="1"/>
    <row r="1403" s="2" customFormat="1" ht="15.75" customHeight="1"/>
    <row r="1404" s="2" customFormat="1" ht="15.75" customHeight="1"/>
    <row r="1405" s="2" customFormat="1" ht="15.75" customHeight="1"/>
    <row r="1406" s="2" customFormat="1" ht="15.75" customHeight="1"/>
    <row r="1407" s="2" customFormat="1" ht="15.75" customHeight="1"/>
    <row r="1408" s="2" customFormat="1" ht="15.75" customHeight="1"/>
    <row r="1409" s="2" customFormat="1" ht="15.75" customHeight="1"/>
    <row r="1410" s="2" customFormat="1" ht="15.75" customHeight="1"/>
    <row r="1411" s="2" customFormat="1" ht="15.75" customHeight="1"/>
    <row r="1412" s="2" customFormat="1" ht="15.75" customHeight="1"/>
    <row r="1413" s="2" customFormat="1" ht="15.75" customHeight="1"/>
    <row r="1414" s="2" customFormat="1" ht="15.75" customHeight="1"/>
    <row r="1415" s="2" customFormat="1" ht="15.75" customHeight="1"/>
    <row r="1416" s="2" customFormat="1" ht="15.75" customHeight="1"/>
    <row r="1417" s="2" customFormat="1" ht="15.75" customHeight="1"/>
    <row r="1418" s="2" customFormat="1" ht="15.75" customHeight="1"/>
    <row r="1419" s="2" customFormat="1" ht="15.75" customHeight="1"/>
    <row r="1420" s="2" customFormat="1" ht="15.75" customHeight="1"/>
    <row r="1421" s="2" customFormat="1" ht="15.75" customHeight="1"/>
    <row r="1422" s="2" customFormat="1" ht="15.75" customHeight="1"/>
    <row r="1423" s="2" customFormat="1" ht="15.75" customHeight="1"/>
    <row r="1424" s="2" customFormat="1" ht="15.75" customHeight="1"/>
    <row r="1425" s="2" customFormat="1" ht="15.75" customHeight="1"/>
    <row r="1426" s="2" customFormat="1" ht="15.75" customHeight="1"/>
    <row r="1427" s="2" customFormat="1" ht="15.75" customHeight="1"/>
    <row r="1428" s="2" customFormat="1" ht="15.75" customHeight="1"/>
    <row r="1429" s="2" customFormat="1" ht="15.75" customHeight="1"/>
    <row r="1430" s="2" customFormat="1" ht="15.75" customHeight="1"/>
    <row r="1431" s="2" customFormat="1" ht="15.75" customHeight="1"/>
    <row r="1432" s="2" customFormat="1" ht="15.75" customHeight="1"/>
    <row r="1433" s="2" customFormat="1" ht="15.75" customHeight="1"/>
    <row r="1434" s="2" customFormat="1" ht="15.75" customHeight="1"/>
    <row r="1435" s="2" customFormat="1" ht="15.75" customHeight="1"/>
    <row r="1436" s="2" customFormat="1" ht="15.75" customHeight="1"/>
    <row r="1437" s="2" customFormat="1" ht="15.75" customHeight="1"/>
    <row r="1438" s="2" customFormat="1" ht="15.75" customHeight="1"/>
    <row r="1439" s="2" customFormat="1" ht="15.75" customHeight="1"/>
    <row r="1440" s="2" customFormat="1" ht="15.75" customHeight="1"/>
    <row r="1441" s="2" customFormat="1" ht="15.75" customHeight="1"/>
    <row r="1442" s="2" customFormat="1" ht="15.75" customHeight="1"/>
    <row r="1443" s="2" customFormat="1" ht="15.75" customHeight="1"/>
    <row r="1444" s="2" customFormat="1" ht="15.75" customHeight="1"/>
    <row r="1445" s="2" customFormat="1" ht="15.75" customHeight="1"/>
    <row r="1446" s="2" customFormat="1" ht="15.75" customHeight="1"/>
    <row r="1447" s="2" customFormat="1" ht="15.75" customHeight="1"/>
    <row r="1448" s="2" customFormat="1" ht="15.75" customHeight="1"/>
    <row r="1449" s="2" customFormat="1" ht="15.75" customHeight="1"/>
    <row r="1450" s="2" customFormat="1" ht="15.75" customHeight="1"/>
    <row r="1451" s="2" customFormat="1" ht="15.75" customHeight="1"/>
    <row r="1452" s="2" customFormat="1" ht="15.75" customHeight="1"/>
    <row r="1453" s="2" customFormat="1" ht="15.75" customHeight="1"/>
    <row r="1454" s="2" customFormat="1" ht="15.75" customHeight="1"/>
    <row r="1455" s="2" customFormat="1" ht="15.75" customHeight="1"/>
    <row r="1456" s="2" customFormat="1" ht="15.75" customHeight="1"/>
    <row r="1457" s="2" customFormat="1" ht="15.75" customHeight="1"/>
    <row r="1458" s="2" customFormat="1" ht="15.75" customHeight="1"/>
    <row r="1459" s="2" customFormat="1" ht="15.75" customHeight="1"/>
    <row r="1460" s="2" customFormat="1" ht="15.75" customHeight="1"/>
    <row r="1461" s="2" customFormat="1" ht="15.75" customHeight="1"/>
    <row r="1462" s="2" customFormat="1" ht="15.75" customHeight="1"/>
    <row r="1463" s="2" customFormat="1" ht="15.75" customHeight="1"/>
    <row r="1464" s="2" customFormat="1" ht="15.75" customHeight="1"/>
    <row r="1465" s="2" customFormat="1" ht="15.75" customHeight="1"/>
    <row r="1466" s="2" customFormat="1" ht="15.75" customHeight="1"/>
    <row r="1467" s="2" customFormat="1" ht="15.75" customHeight="1"/>
    <row r="1468" s="2" customFormat="1" ht="15.75" customHeight="1"/>
    <row r="1469" s="2" customFormat="1" ht="15.75" customHeight="1"/>
    <row r="1470" s="2" customFormat="1" ht="15.75" customHeight="1"/>
    <row r="1471" s="2" customFormat="1" ht="15.75" customHeight="1"/>
    <row r="1472" s="2" customFormat="1" ht="15.75" customHeight="1"/>
    <row r="1473" s="2" customFormat="1" ht="15.75" customHeight="1"/>
    <row r="1474" s="2" customFormat="1" ht="15.75" customHeight="1"/>
    <row r="1475" s="2" customFormat="1" ht="15.75" customHeight="1"/>
    <row r="1476" s="2" customFormat="1" ht="15.75" customHeight="1"/>
    <row r="1477" s="2" customFormat="1" ht="15.75" customHeight="1"/>
    <row r="1478" s="2" customFormat="1" ht="15.75" customHeight="1"/>
    <row r="1479" s="2" customFormat="1" ht="15.75" customHeight="1"/>
    <row r="1480" s="2" customFormat="1" ht="15.75" customHeight="1"/>
    <row r="1481" s="2" customFormat="1" ht="15.75" customHeight="1"/>
    <row r="1482" s="2" customFormat="1" ht="15.75" customHeight="1"/>
    <row r="1483" s="2" customFormat="1" ht="15.75" customHeight="1"/>
    <row r="1484" s="2" customFormat="1" ht="15.75" customHeight="1"/>
    <row r="1485" s="2" customFormat="1" ht="15.75" customHeight="1"/>
    <row r="1486" s="2" customFormat="1" ht="15.75" customHeight="1"/>
    <row r="1487" s="2" customFormat="1" ht="15.75" customHeight="1"/>
    <row r="1488" s="2" customFormat="1" ht="15.75" customHeight="1"/>
    <row r="1489" s="2" customFormat="1" ht="15.75" customHeight="1"/>
    <row r="1490" s="2" customFormat="1" ht="15.75" customHeight="1"/>
    <row r="1491" s="2" customFormat="1" ht="15.75" customHeight="1"/>
    <row r="1492" s="2" customFormat="1" ht="15.75" customHeight="1"/>
    <row r="1493" s="2" customFormat="1" ht="15.75" customHeight="1"/>
    <row r="1494" s="2" customFormat="1" ht="15.75" customHeight="1"/>
    <row r="1495" s="2" customFormat="1" ht="15.75" customHeight="1"/>
    <row r="1496" s="2" customFormat="1" ht="15.75" customHeight="1"/>
    <row r="1497" s="2" customFormat="1" ht="15.75" customHeight="1"/>
    <row r="1498" s="2" customFormat="1" ht="15.75" customHeight="1"/>
    <row r="1499" s="2" customFormat="1" ht="15.75" customHeight="1"/>
    <row r="1500" s="2" customFormat="1" ht="15.75" customHeight="1"/>
    <row r="1501" s="2" customFormat="1" ht="15.75" customHeight="1"/>
    <row r="1502" s="2" customFormat="1" ht="15.75" customHeight="1"/>
    <row r="1503" s="2" customFormat="1" ht="15.75" customHeight="1"/>
    <row r="1504" s="2" customFormat="1" ht="15.75" customHeight="1"/>
    <row r="1505" s="2" customFormat="1" ht="15.75" customHeight="1"/>
    <row r="1506" s="2" customFormat="1" ht="15.75" customHeight="1"/>
    <row r="1507" s="2" customFormat="1" ht="15.75" customHeight="1"/>
    <row r="1508" s="2" customFormat="1" ht="15.75" customHeight="1"/>
    <row r="1509" s="2" customFormat="1" ht="15.75" customHeight="1"/>
    <row r="1510" s="2" customFormat="1" ht="15.75" customHeight="1"/>
    <row r="1511" s="2" customFormat="1" ht="15.75" customHeight="1"/>
    <row r="1512" s="2" customFormat="1" ht="15.75" customHeight="1"/>
    <row r="1513" s="2" customFormat="1" ht="15.75" customHeight="1"/>
    <row r="1514" s="2" customFormat="1" ht="15.75" customHeight="1"/>
    <row r="1515" s="2" customFormat="1" ht="15.75" customHeight="1"/>
    <row r="1516" s="2" customFormat="1" ht="15.75" customHeight="1"/>
    <row r="1517" s="2" customFormat="1" ht="15.75" customHeight="1"/>
    <row r="1518" s="2" customFormat="1" ht="15.75" customHeight="1"/>
    <row r="1519" s="2" customFormat="1" ht="15.75" customHeight="1"/>
    <row r="1520" s="2" customFormat="1" ht="15.75" customHeight="1"/>
    <row r="1521" s="2" customFormat="1" ht="15.75" customHeight="1"/>
    <row r="1522" s="2" customFormat="1" ht="15.75" customHeight="1"/>
    <row r="1523" s="2" customFormat="1" ht="15.75" customHeight="1"/>
    <row r="1524" s="2" customFormat="1" ht="15.75" customHeight="1"/>
    <row r="1525" s="2" customFormat="1" ht="15.75" customHeight="1"/>
    <row r="1526" s="2" customFormat="1" ht="15.75" customHeight="1"/>
    <row r="1527" s="2" customFormat="1" ht="15.75" customHeight="1"/>
    <row r="1528" s="2" customFormat="1" ht="15.75" customHeight="1"/>
    <row r="1529" s="2" customFormat="1" ht="15.75" customHeight="1"/>
    <row r="1530" s="2" customFormat="1" ht="15.75" customHeight="1"/>
    <row r="1531" s="2" customFormat="1" ht="15.75" customHeight="1"/>
    <row r="1532" s="2" customFormat="1" ht="15.75" customHeight="1"/>
    <row r="1533" s="2" customFormat="1" ht="15.75" customHeight="1"/>
    <row r="1534" s="2" customFormat="1" ht="15.75" customHeight="1"/>
    <row r="1535" s="2" customFormat="1" ht="15.75" customHeight="1"/>
    <row r="1536" s="2" customFormat="1" ht="15.75" customHeight="1"/>
    <row r="1537" s="2" customFormat="1" ht="15.75" customHeight="1"/>
    <row r="1538" s="2" customFormat="1" ht="15.75" customHeight="1"/>
    <row r="1539" s="2" customFormat="1" ht="15.75" customHeight="1"/>
    <row r="1540" s="2" customFormat="1" ht="15.75" customHeight="1"/>
    <row r="1541" s="2" customFormat="1" ht="15.75" customHeight="1"/>
    <row r="1542" s="2" customFormat="1" ht="15.75" customHeight="1"/>
    <row r="1543" s="2" customFormat="1" ht="15.75" customHeight="1"/>
    <row r="1544" s="2" customFormat="1" ht="15.75" customHeight="1"/>
    <row r="1545" s="2" customFormat="1" ht="15.75" customHeight="1"/>
    <row r="1546" s="2" customFormat="1" ht="15.75" customHeight="1"/>
    <row r="1547" s="2" customFormat="1" ht="15.75" customHeight="1"/>
    <row r="1548" s="2" customFormat="1" ht="15.75" customHeight="1"/>
    <row r="1549" s="2" customFormat="1" ht="15.75" customHeight="1"/>
    <row r="1550" s="2" customFormat="1" ht="15.75" customHeight="1"/>
    <row r="1551" s="2" customFormat="1" ht="15.75" customHeight="1"/>
    <row r="1552" s="2" customFormat="1" ht="15.75" customHeight="1"/>
    <row r="1553" s="2" customFormat="1" ht="15.75" customHeight="1"/>
    <row r="1554" s="2" customFormat="1" ht="15.75" customHeight="1"/>
    <row r="1555" s="2" customFormat="1" ht="15.75" customHeight="1"/>
    <row r="1556" s="2" customFormat="1" ht="15.75" customHeight="1"/>
    <row r="1557" s="2" customFormat="1" ht="15.75" customHeight="1"/>
    <row r="1558" s="2" customFormat="1" ht="15.75" customHeight="1"/>
    <row r="1559" s="2" customFormat="1" ht="15.75" customHeight="1"/>
    <row r="1560" s="2" customFormat="1" ht="15.75" customHeight="1"/>
    <row r="1561" s="2" customFormat="1" ht="15.75" customHeight="1"/>
    <row r="1562" s="2" customFormat="1" ht="15.75" customHeight="1"/>
    <row r="1563" s="2" customFormat="1" ht="15.75" customHeight="1"/>
    <row r="1564" s="2" customFormat="1" ht="15.75" customHeight="1"/>
    <row r="1565" s="2" customFormat="1" ht="15.75" customHeight="1"/>
    <row r="1566" s="2" customFormat="1" ht="15.75" customHeight="1"/>
    <row r="1567" s="2" customFormat="1" ht="15.75" customHeight="1"/>
    <row r="1568" s="2" customFormat="1" ht="15.75" customHeight="1"/>
    <row r="1569" s="2" customFormat="1" ht="15.75" customHeight="1"/>
    <row r="1570" s="2" customFormat="1" ht="15.75" customHeight="1"/>
    <row r="1571" s="2" customFormat="1" ht="15.75" customHeight="1"/>
    <row r="1572" s="2" customFormat="1" ht="15.75" customHeight="1"/>
    <row r="1573" s="2" customFormat="1" ht="15.75" customHeight="1"/>
    <row r="1574" s="2" customFormat="1" ht="15.75" customHeight="1"/>
    <row r="1575" s="2" customFormat="1" ht="15.75" customHeight="1"/>
    <row r="1576" s="2" customFormat="1" ht="15.75" customHeight="1"/>
    <row r="1577" s="2" customFormat="1" ht="15.75" customHeight="1"/>
    <row r="1578" s="2" customFormat="1" ht="15.75" customHeight="1"/>
    <row r="1579" s="2" customFormat="1" ht="15.75" customHeight="1"/>
    <row r="1580" s="2" customFormat="1" ht="15.75" customHeight="1"/>
    <row r="1581" s="2" customFormat="1" ht="15.75" customHeight="1"/>
    <row r="1582" s="2" customFormat="1" ht="15.75" customHeight="1"/>
    <row r="1583" s="2" customFormat="1" ht="15.75" customHeight="1"/>
    <row r="1584" s="2" customFormat="1" ht="15.75" customHeight="1"/>
    <row r="1585" s="2" customFormat="1" ht="15.75" customHeight="1"/>
    <row r="1586" s="2" customFormat="1" ht="15.75" customHeight="1"/>
    <row r="1587" s="2" customFormat="1" ht="15.75" customHeight="1"/>
    <row r="1588" s="2" customFormat="1" ht="15.75" customHeight="1"/>
    <row r="1589" s="2" customFormat="1" ht="15.75" customHeight="1"/>
    <row r="1590" s="2" customFormat="1" ht="15.75" customHeight="1"/>
    <row r="1591" s="2" customFormat="1" ht="15.75" customHeight="1"/>
    <row r="1592" s="2" customFormat="1" ht="15.75" customHeight="1"/>
    <row r="1593" s="2" customFormat="1" ht="15.75" customHeight="1"/>
    <row r="1594" s="2" customFormat="1" ht="15.75" customHeight="1"/>
    <row r="1595" s="2" customFormat="1" ht="15.75" customHeight="1"/>
    <row r="1596" s="2" customFormat="1" ht="15.75" customHeight="1"/>
    <row r="1597" s="2" customFormat="1" ht="15.75" customHeight="1"/>
    <row r="1598" s="2" customFormat="1" ht="15.75" customHeight="1"/>
    <row r="1599" s="2" customFormat="1" ht="15.75" customHeight="1"/>
    <row r="1600" s="2" customFormat="1" ht="15.75" customHeight="1"/>
    <row r="1601" s="2" customFormat="1" ht="15.75" customHeight="1"/>
    <row r="1602" s="2" customFormat="1" ht="15.75" customHeight="1"/>
    <row r="1603" s="2" customFormat="1" ht="15.75" customHeight="1"/>
    <row r="1604" s="2" customFormat="1" ht="15.75" customHeight="1"/>
    <row r="1605" s="2" customFormat="1" ht="15.75" customHeight="1"/>
    <row r="1606" s="2" customFormat="1" ht="15.75" customHeight="1"/>
    <row r="1607" s="2" customFormat="1" ht="15.75" customHeight="1"/>
    <row r="1608" s="2" customFormat="1" ht="15.75" customHeight="1"/>
    <row r="1609" s="2" customFormat="1" ht="15.75" customHeight="1"/>
    <row r="1610" s="2" customFormat="1" ht="15.75" customHeight="1"/>
    <row r="1611" s="2" customFormat="1" ht="15.75" customHeight="1"/>
    <row r="1612" s="2" customFormat="1" ht="15.75" customHeight="1"/>
    <row r="1613" s="2" customFormat="1" ht="15.75" customHeight="1"/>
    <row r="1614" s="2" customFormat="1" ht="15.75" customHeight="1"/>
    <row r="1615" s="2" customFormat="1" ht="15.75" customHeight="1"/>
    <row r="1616" s="2" customFormat="1" ht="15.75" customHeight="1"/>
    <row r="1617" s="2" customFormat="1" ht="15.75" customHeight="1"/>
    <row r="1618" s="2" customFormat="1" ht="15.75" customHeight="1"/>
    <row r="1619" s="2" customFormat="1" ht="15.75" customHeight="1"/>
    <row r="1620" s="2" customFormat="1" ht="15.75" customHeight="1"/>
    <row r="1621" s="2" customFormat="1" ht="15.75" customHeight="1"/>
    <row r="1622" s="2" customFormat="1" ht="15.75" customHeight="1"/>
    <row r="1623" s="2" customFormat="1" ht="15.75" customHeight="1"/>
    <row r="1624" s="2" customFormat="1" ht="15.75" customHeight="1"/>
    <row r="1625" s="2" customFormat="1" ht="15.75" customHeight="1"/>
    <row r="1626" s="2" customFormat="1" ht="15.75" customHeight="1"/>
    <row r="1627" s="2" customFormat="1" ht="15.75" customHeight="1"/>
    <row r="1628" s="2" customFormat="1" ht="15.75" customHeight="1"/>
    <row r="1629" s="2" customFormat="1" ht="15.75" customHeight="1"/>
    <row r="1630" s="2" customFormat="1" ht="15.75" customHeight="1"/>
    <row r="1631" s="2" customFormat="1" ht="15.75" customHeight="1"/>
    <row r="1632" s="2" customFormat="1" ht="15.75" customHeight="1"/>
    <row r="1633" s="2" customFormat="1" ht="15.75" customHeight="1"/>
    <row r="1634" s="2" customFormat="1" ht="15.75" customHeight="1"/>
    <row r="1635" s="2" customFormat="1" ht="15.75" customHeight="1"/>
    <row r="1636" s="2" customFormat="1" ht="15.75" customHeight="1"/>
    <row r="1637" s="2" customFormat="1" ht="15.75" customHeight="1"/>
    <row r="1638" s="2" customFormat="1" ht="15.75" customHeight="1"/>
    <row r="1639" s="2" customFormat="1" ht="15.75" customHeight="1"/>
    <row r="1640" s="2" customFormat="1" ht="15.75" customHeight="1"/>
    <row r="1641" s="2" customFormat="1" ht="15.75" customHeight="1"/>
    <row r="1642" s="2" customFormat="1" ht="15.75" customHeight="1"/>
    <row r="1643" s="2" customFormat="1" ht="15.75" customHeight="1"/>
    <row r="1644" s="2" customFormat="1" ht="15.75" customHeight="1"/>
    <row r="1645" s="2" customFormat="1" ht="15.75" customHeight="1"/>
    <row r="1646" s="2" customFormat="1" ht="15.75" customHeight="1"/>
    <row r="1647" s="2" customFormat="1" ht="15.75" customHeight="1"/>
    <row r="1648" s="2" customFormat="1" ht="15.75" customHeight="1"/>
    <row r="1649" s="2" customFormat="1" ht="15.75" customHeight="1"/>
    <row r="1650" s="2" customFormat="1" ht="15.75" customHeight="1"/>
    <row r="1651" s="2" customFormat="1" ht="15.75" customHeight="1"/>
    <row r="1652" s="2" customFormat="1" ht="15.75" customHeight="1"/>
    <row r="1653" s="2" customFormat="1" ht="15.75" customHeight="1"/>
    <row r="1654" s="2" customFormat="1" ht="15.75" customHeight="1"/>
    <row r="1655" s="2" customFormat="1" ht="15.75" customHeight="1"/>
    <row r="1656" s="2" customFormat="1" ht="15.75" customHeight="1"/>
    <row r="1657" s="2" customFormat="1" ht="15.75" customHeight="1"/>
    <row r="1658" s="2" customFormat="1" ht="15.75" customHeight="1"/>
    <row r="1659" s="2" customFormat="1" ht="15.75" customHeight="1"/>
    <row r="1660" s="2" customFormat="1" ht="15.75" customHeight="1"/>
    <row r="1661" s="2" customFormat="1" ht="15.75" customHeight="1"/>
    <row r="1662" s="2" customFormat="1" ht="15.75" customHeight="1"/>
    <row r="1663" s="2" customFormat="1" ht="15.75" customHeight="1"/>
    <row r="1664" s="2" customFormat="1" ht="15.75" customHeight="1"/>
    <row r="1665" s="2" customFormat="1" ht="15.75" customHeight="1"/>
    <row r="1666" s="2" customFormat="1" ht="15.75" customHeight="1"/>
    <row r="1667" s="2" customFormat="1" ht="15.75" customHeight="1"/>
    <row r="1668" s="2" customFormat="1" ht="15.75" customHeight="1"/>
    <row r="1669" s="2" customFormat="1" ht="15.75" customHeight="1"/>
    <row r="1670" s="2" customFormat="1" ht="15.75" customHeight="1"/>
    <row r="1671" s="2" customFormat="1" ht="15.75" customHeight="1"/>
    <row r="1672" s="2" customFormat="1" ht="15.75" customHeight="1"/>
    <row r="1673" s="2" customFormat="1" ht="15.75" customHeight="1"/>
    <row r="1674" s="2" customFormat="1" ht="15.75" customHeight="1"/>
    <row r="1675" s="2" customFormat="1" ht="15.75" customHeight="1"/>
    <row r="1676" s="2" customFormat="1" ht="15.75" customHeight="1"/>
    <row r="1677" s="2" customFormat="1" ht="15.75" customHeight="1"/>
    <row r="1678" s="2" customFormat="1" ht="15.75" customHeight="1"/>
    <row r="1679" s="2" customFormat="1" ht="15.75" customHeight="1"/>
    <row r="1680" s="2" customFormat="1" ht="15.75" customHeight="1"/>
    <row r="1681" s="2" customFormat="1" ht="15.75" customHeight="1"/>
    <row r="1682" s="2" customFormat="1" ht="15.75" customHeight="1"/>
    <row r="1683" s="2" customFormat="1" ht="15.75" customHeight="1"/>
    <row r="1684" s="2" customFormat="1" ht="15.75" customHeight="1"/>
    <row r="1685" s="2" customFormat="1" ht="15.75" customHeight="1"/>
    <row r="1686" s="2" customFormat="1" ht="15.75" customHeight="1"/>
    <row r="1687" s="2" customFormat="1" ht="15.75" customHeight="1"/>
    <row r="1688" s="2" customFormat="1" ht="15.75" customHeight="1"/>
    <row r="1689" s="2" customFormat="1" ht="15.75" customHeight="1"/>
    <row r="1690" s="2" customFormat="1" ht="15.75" customHeight="1"/>
    <row r="1691" s="2" customFormat="1" ht="15.75" customHeight="1"/>
    <row r="1692" s="2" customFormat="1" ht="15.75" customHeight="1"/>
    <row r="1693" s="2" customFormat="1" ht="15.75" customHeight="1"/>
    <row r="1694" s="2" customFormat="1" ht="15.75" customHeight="1"/>
    <row r="1695" s="2" customFormat="1" ht="15.75" customHeight="1"/>
    <row r="1696" s="2" customFormat="1" ht="15.75" customHeight="1"/>
    <row r="1697" s="2" customFormat="1" ht="15.75" customHeight="1"/>
    <row r="1698" s="2" customFormat="1" ht="15.75" customHeight="1"/>
    <row r="1699" s="2" customFormat="1" ht="15.75" customHeight="1"/>
    <row r="1700" s="2" customFormat="1" ht="15.75" customHeight="1"/>
    <row r="1701" s="2" customFormat="1" ht="15.75" customHeight="1"/>
    <row r="1702" s="2" customFormat="1" ht="15.75" customHeight="1"/>
    <row r="1703" s="2" customFormat="1" ht="15.75" customHeight="1"/>
    <row r="1704" s="2" customFormat="1" ht="15.75" customHeight="1"/>
    <row r="1705" s="2" customFormat="1" ht="15.75" customHeight="1"/>
    <row r="1706" s="2" customFormat="1" ht="15.75" customHeight="1"/>
    <row r="1707" s="2" customFormat="1" ht="15.75" customHeight="1"/>
    <row r="1708" s="2" customFormat="1" ht="15.75" customHeight="1"/>
    <row r="1709" s="2" customFormat="1" ht="15.75" customHeight="1"/>
    <row r="1710" s="2" customFormat="1" ht="15.75" customHeight="1"/>
    <row r="1711" s="2" customFormat="1" ht="15.75" customHeight="1"/>
    <row r="1712" s="2" customFormat="1" ht="15.75" customHeight="1"/>
    <row r="1713" s="2" customFormat="1" ht="15.75" customHeight="1"/>
    <row r="1714" s="2" customFormat="1" ht="15.75" customHeight="1"/>
    <row r="1715" s="2" customFormat="1" ht="15.75" customHeight="1"/>
    <row r="1716" s="2" customFormat="1" ht="15.75" customHeight="1"/>
    <row r="1717" s="2" customFormat="1" ht="15.75" customHeight="1"/>
    <row r="1718" s="2" customFormat="1" ht="15.75" customHeight="1"/>
    <row r="1719" s="2" customFormat="1" ht="15.75" customHeight="1"/>
    <row r="1720" s="2" customFormat="1" ht="15.75" customHeight="1"/>
    <row r="1721" s="2" customFormat="1" ht="15.75" customHeight="1"/>
    <row r="1722" s="2" customFormat="1" ht="15.75" customHeight="1"/>
    <row r="1723" s="2" customFormat="1" ht="15.75" customHeight="1"/>
    <row r="1724" s="2" customFormat="1" ht="15.75" customHeight="1"/>
    <row r="1725" s="2" customFormat="1" ht="15.75" customHeight="1"/>
    <row r="1726" s="2" customFormat="1" ht="15.75" customHeight="1"/>
    <row r="1727" s="2" customFormat="1" ht="15.75" customHeight="1"/>
    <row r="1728" s="2" customFormat="1" ht="15.75" customHeight="1"/>
    <row r="1729" s="2" customFormat="1" ht="15.75" customHeight="1"/>
    <row r="1730" s="2" customFormat="1" ht="15.75" customHeight="1"/>
    <row r="1731" s="2" customFormat="1" ht="15.75" customHeight="1"/>
    <row r="1732" s="2" customFormat="1" ht="15.75" customHeight="1"/>
    <row r="1733" s="2" customFormat="1" ht="15.75" customHeight="1"/>
    <row r="1734" s="2" customFormat="1" ht="15.75" customHeight="1"/>
    <row r="1735" s="2" customFormat="1" ht="15.75" customHeight="1"/>
    <row r="1736" s="2" customFormat="1" ht="15.75" customHeight="1"/>
    <row r="1737" s="2" customFormat="1" ht="15.75" customHeight="1"/>
    <row r="1738" s="2" customFormat="1" ht="15.75" customHeight="1"/>
    <row r="1739" s="2" customFormat="1" ht="15.75" customHeight="1"/>
    <row r="1740" s="2" customFormat="1" ht="15.75" customHeight="1"/>
    <row r="1741" s="2" customFormat="1" ht="15.75" customHeight="1"/>
    <row r="1742" s="2" customFormat="1" ht="15.75" customHeight="1"/>
    <row r="1743" s="2" customFormat="1" ht="15.75" customHeight="1"/>
    <row r="1744" s="2" customFormat="1" ht="15.75" customHeight="1"/>
    <row r="1745" s="2" customFormat="1" ht="15.75" customHeight="1"/>
    <row r="1746" s="2" customFormat="1" ht="15.75" customHeight="1"/>
    <row r="1747" s="2" customFormat="1" ht="15.75" customHeight="1"/>
    <row r="1748" s="2" customFormat="1" ht="15.75" customHeight="1"/>
    <row r="1749" s="2" customFormat="1" ht="15.75" customHeight="1"/>
    <row r="1750" s="2" customFormat="1" ht="15.75" customHeight="1"/>
    <row r="1751" s="2" customFormat="1" ht="15.75" customHeight="1"/>
    <row r="1752" s="2" customFormat="1" ht="15.75" customHeight="1"/>
    <row r="1753" s="2" customFormat="1" ht="15.75" customHeight="1"/>
    <row r="1754" s="2" customFormat="1" ht="15.75" customHeight="1"/>
    <row r="1755" s="2" customFormat="1" ht="15.75" customHeight="1"/>
    <row r="1756" s="2" customFormat="1" ht="15.75" customHeight="1"/>
    <row r="1757" s="2" customFormat="1" ht="15.75" customHeight="1"/>
    <row r="1758" s="2" customFormat="1" ht="15.75" customHeight="1"/>
    <row r="1759" s="2" customFormat="1" ht="15.75" customHeight="1"/>
    <row r="1760" s="2" customFormat="1" ht="15.75" customHeight="1"/>
    <row r="1761" s="2" customFormat="1" ht="15.75" customHeight="1"/>
    <row r="1762" s="2" customFormat="1" ht="15.75" customHeight="1"/>
    <row r="1763" s="2" customFormat="1" ht="15.75" customHeight="1"/>
    <row r="1764" s="2" customFormat="1" ht="15.75" customHeight="1"/>
    <row r="1765" s="2" customFormat="1" ht="15.75" customHeight="1"/>
    <row r="1766" s="2" customFormat="1" ht="15.75" customHeight="1"/>
    <row r="1767" s="2" customFormat="1" ht="15.75" customHeight="1"/>
    <row r="1768" s="2" customFormat="1" ht="15.75" customHeight="1"/>
    <row r="1769" s="2" customFormat="1" ht="15.75" customHeight="1"/>
    <row r="1770" s="2" customFormat="1" ht="15.75" customHeight="1"/>
    <row r="1771" s="2" customFormat="1" ht="15.75" customHeight="1"/>
    <row r="1772" s="2" customFormat="1" ht="15.75" customHeight="1"/>
    <row r="1773" s="2" customFormat="1" ht="15.75" customHeight="1"/>
    <row r="1774" s="2" customFormat="1" ht="15.75" customHeight="1"/>
    <row r="1775" s="2" customFormat="1" ht="15.75" customHeight="1"/>
    <row r="1776" s="2" customFormat="1" ht="15.75" customHeight="1"/>
    <row r="1777" s="2" customFormat="1" ht="15.75" customHeight="1"/>
    <row r="1778" s="2" customFormat="1" ht="15.75" customHeight="1"/>
    <row r="1779" s="2" customFormat="1" ht="15.75" customHeight="1"/>
    <row r="1780" s="2" customFormat="1" ht="15.75" customHeight="1"/>
    <row r="1781" s="2" customFormat="1" ht="15.75" customHeight="1"/>
    <row r="1782" s="2" customFormat="1" ht="15.75" customHeight="1"/>
    <row r="1783" s="2" customFormat="1" ht="15.75" customHeight="1"/>
    <row r="1784" s="2" customFormat="1" ht="15.75" customHeight="1"/>
    <row r="1785" s="2" customFormat="1" ht="15.75" customHeight="1"/>
    <row r="1786" s="2" customFormat="1" ht="15.75" customHeight="1"/>
    <row r="1787" s="2" customFormat="1" ht="15.75" customHeight="1"/>
    <row r="1788" s="2" customFormat="1" ht="15.75" customHeight="1"/>
    <row r="1789" s="2" customFormat="1" ht="15.75" customHeight="1"/>
    <row r="1790" s="2" customFormat="1" ht="15.75" customHeight="1"/>
    <row r="1791" s="2" customFormat="1" ht="15.75" customHeight="1"/>
    <row r="1792" s="2" customFormat="1" ht="15.75" customHeight="1"/>
    <row r="1793" s="2" customFormat="1" ht="15.75" customHeight="1"/>
    <row r="1794" s="2" customFormat="1" ht="15.75" customHeight="1"/>
    <row r="1795" s="2" customFormat="1" ht="15.75" customHeight="1"/>
    <row r="1796" s="2" customFormat="1" ht="15.75" customHeight="1"/>
    <row r="1797" s="2" customFormat="1" ht="15.75" customHeight="1"/>
    <row r="1798" s="2" customFormat="1" ht="15.75" customHeight="1"/>
    <row r="1799" s="2" customFormat="1" ht="15.75" customHeight="1"/>
    <row r="1800" s="2" customFormat="1" ht="15.75" customHeight="1"/>
    <row r="1801" s="2" customFormat="1" ht="15.75" customHeight="1"/>
    <row r="1802" s="2" customFormat="1" ht="15.75" customHeight="1"/>
    <row r="1803" s="2" customFormat="1" ht="15.75" customHeight="1"/>
    <row r="1804" s="2" customFormat="1" ht="15.75" customHeight="1"/>
    <row r="1805" s="2" customFormat="1" ht="15.75" customHeight="1"/>
    <row r="1806" s="2" customFormat="1" ht="15.75" customHeight="1"/>
    <row r="1807" s="2" customFormat="1" ht="15.75" customHeight="1"/>
    <row r="1808" s="2" customFormat="1" ht="15.75" customHeight="1"/>
    <row r="1809" s="2" customFormat="1" ht="15.75" customHeight="1"/>
    <row r="1810" s="2" customFormat="1" ht="15.75" customHeight="1"/>
    <row r="1811" s="2" customFormat="1" ht="15.75" customHeight="1"/>
    <row r="1812" s="2" customFormat="1" ht="15.75" customHeight="1"/>
    <row r="1813" s="2" customFormat="1" ht="15.75" customHeight="1"/>
    <row r="1814" s="2" customFormat="1" ht="15.75" customHeight="1"/>
    <row r="1815" s="2" customFormat="1" ht="15.75" customHeight="1"/>
    <row r="1816" s="2" customFormat="1" ht="15.75" customHeight="1"/>
    <row r="1817" s="2" customFormat="1" ht="15.75" customHeight="1"/>
    <row r="1818" s="2" customFormat="1" ht="15.75" customHeight="1"/>
    <row r="1819" s="2" customFormat="1" ht="15.75" customHeight="1"/>
    <row r="1820" s="2" customFormat="1" ht="15.75" customHeight="1"/>
    <row r="1821" s="2" customFormat="1" ht="15.75" customHeight="1"/>
    <row r="1822" s="2" customFormat="1" ht="15.75" customHeight="1"/>
    <row r="1823" s="2" customFormat="1" ht="15.75" customHeight="1"/>
    <row r="1824" s="2" customFormat="1" ht="15.75" customHeight="1"/>
    <row r="1825" s="2" customFormat="1" ht="15.75" customHeight="1"/>
    <row r="1826" s="2" customFormat="1" ht="15.75" customHeight="1"/>
    <row r="1827" s="2" customFormat="1" ht="15.75" customHeight="1"/>
    <row r="1828" s="2" customFormat="1" ht="15.75" customHeight="1"/>
    <row r="1829" s="2" customFormat="1" ht="15.75" customHeight="1"/>
    <row r="1830" s="2" customFormat="1" ht="15.75" customHeight="1"/>
    <row r="1831" s="2" customFormat="1" ht="15.75" customHeight="1"/>
    <row r="1832" s="2" customFormat="1" ht="15.75" customHeight="1"/>
    <row r="1833" s="2" customFormat="1" ht="15.75" customHeight="1"/>
    <row r="1834" s="2" customFormat="1" ht="15.75" customHeight="1"/>
    <row r="1835" s="2" customFormat="1" ht="15.75" customHeight="1"/>
    <row r="1836" s="2" customFormat="1" ht="15.75" customHeight="1"/>
    <row r="1837" s="2" customFormat="1" ht="15.75" customHeight="1"/>
    <row r="1838" s="2" customFormat="1" ht="15.75" customHeight="1"/>
    <row r="1839" s="2" customFormat="1" ht="15.75" customHeight="1"/>
    <row r="1840" s="2" customFormat="1" ht="15.75" customHeight="1"/>
    <row r="1841" s="2" customFormat="1" ht="15.75" customHeight="1"/>
    <row r="1842" s="2" customFormat="1" ht="15.75" customHeight="1"/>
    <row r="1843" s="2" customFormat="1" ht="15.75" customHeight="1"/>
    <row r="1844" s="2" customFormat="1" ht="15.75" customHeight="1"/>
    <row r="1845" s="2" customFormat="1" ht="15.75" customHeight="1"/>
    <row r="1846" s="2" customFormat="1" ht="15.75" customHeight="1"/>
    <row r="1847" s="2" customFormat="1" ht="15.75" customHeight="1"/>
    <row r="1848" s="2" customFormat="1" ht="15.75" customHeight="1"/>
    <row r="1849" s="2" customFormat="1" ht="15.75" customHeight="1"/>
    <row r="1850" s="2" customFormat="1" ht="15.75" customHeight="1"/>
    <row r="1851" s="2" customFormat="1" ht="15.75" customHeight="1"/>
    <row r="1852" s="2" customFormat="1" ht="15.75" customHeight="1"/>
    <row r="1853" s="2" customFormat="1" ht="15.75" customHeight="1"/>
    <row r="1854" s="2" customFormat="1" ht="15.75" customHeight="1"/>
    <row r="1855" s="2" customFormat="1" ht="15.75" customHeight="1"/>
    <row r="1856" s="2" customFormat="1" ht="15.75" customHeight="1"/>
    <row r="1857" s="2" customFormat="1" ht="15.75" customHeight="1"/>
    <row r="1858" s="2" customFormat="1" ht="15.75" customHeight="1"/>
    <row r="1859" s="2" customFormat="1" ht="15.75" customHeight="1"/>
    <row r="1860" s="2" customFormat="1" ht="15.75" customHeight="1"/>
    <row r="1861" s="2" customFormat="1" ht="15.75" customHeight="1"/>
    <row r="1862" s="2" customFormat="1" ht="15.75" customHeight="1"/>
    <row r="1863" s="2" customFormat="1" ht="15.75" customHeight="1"/>
    <row r="1864" s="2" customFormat="1" ht="15.75" customHeight="1"/>
    <row r="1865" s="2" customFormat="1" ht="15.75" customHeight="1"/>
    <row r="1866" s="2" customFormat="1" ht="15.75" customHeight="1"/>
    <row r="1867" s="2" customFormat="1" ht="15.75" customHeight="1"/>
    <row r="1868" s="2" customFormat="1" ht="15.75" customHeight="1"/>
    <row r="1869" s="2" customFormat="1" ht="15.75" customHeight="1"/>
    <row r="1870" s="2" customFormat="1" ht="15.75" customHeight="1"/>
    <row r="1871" s="2" customFormat="1" ht="15.75" customHeight="1"/>
    <row r="1872" s="2" customFormat="1" ht="15.75" customHeight="1"/>
    <row r="1873" s="2" customFormat="1" ht="15.75" customHeight="1"/>
    <row r="1874" s="2" customFormat="1" ht="15.75" customHeight="1"/>
    <row r="1875" s="2" customFormat="1" ht="15.75" customHeight="1"/>
    <row r="1876" s="2" customFormat="1" ht="15.75" customHeight="1"/>
    <row r="1877" s="2" customFormat="1" ht="15.75" customHeight="1"/>
    <row r="1878" s="2" customFormat="1" ht="15.75" customHeight="1"/>
    <row r="1879" s="2" customFormat="1" ht="15.75" customHeight="1"/>
    <row r="1880" s="2" customFormat="1" ht="15.75" customHeight="1"/>
    <row r="1881" s="2" customFormat="1" ht="15.75" customHeight="1"/>
    <row r="1882" s="2" customFormat="1" ht="15.75" customHeight="1"/>
    <row r="1883" s="2" customFormat="1" ht="15.75" customHeight="1"/>
    <row r="1884" s="2" customFormat="1" ht="15.75" customHeight="1"/>
    <row r="1885" s="2" customFormat="1" ht="15.75" customHeight="1"/>
    <row r="1886" s="2" customFormat="1" ht="15.75" customHeight="1"/>
    <row r="1887" s="2" customFormat="1" ht="15.75" customHeight="1"/>
    <row r="1888" s="2" customFormat="1" ht="15.75" customHeight="1"/>
    <row r="1889" s="2" customFormat="1" ht="15.75" customHeight="1"/>
    <row r="1890" s="2" customFormat="1" ht="15.75" customHeight="1"/>
    <row r="1891" s="2" customFormat="1" ht="15.75" customHeight="1"/>
    <row r="1892" s="2" customFormat="1" ht="15.75" customHeight="1"/>
    <row r="1893" s="2" customFormat="1" ht="15.75" customHeight="1"/>
    <row r="1894" s="2" customFormat="1" ht="15.75" customHeight="1"/>
    <row r="1895" s="2" customFormat="1" ht="15.75" customHeight="1"/>
    <row r="1896" s="2" customFormat="1" ht="15.75" customHeight="1"/>
    <row r="1897" s="2" customFormat="1" ht="15.75" customHeight="1"/>
    <row r="1898" s="2" customFormat="1" ht="15.75" customHeight="1"/>
    <row r="1899" s="2" customFormat="1" ht="15.75" customHeight="1"/>
    <row r="1900" s="2" customFormat="1" ht="15.75" customHeight="1"/>
    <row r="1901" s="2" customFormat="1" ht="15.75" customHeight="1"/>
    <row r="1902" s="2" customFormat="1" ht="15.75" customHeight="1"/>
    <row r="1903" s="2" customFormat="1" ht="15.75" customHeight="1"/>
    <row r="1904" s="2" customFormat="1" ht="15.75" customHeight="1"/>
    <row r="1905" s="2" customFormat="1" ht="15.75" customHeight="1"/>
    <row r="1906" s="2" customFormat="1" ht="15.75" customHeight="1"/>
    <row r="1907" s="2" customFormat="1" ht="15.75" customHeight="1"/>
    <row r="1908" s="2" customFormat="1" ht="15.75" customHeight="1"/>
    <row r="1909" s="2" customFormat="1" ht="15.75" customHeight="1"/>
    <row r="1910" s="2" customFormat="1" ht="15.75" customHeight="1"/>
    <row r="1911" s="2" customFormat="1" ht="15.75" customHeight="1"/>
    <row r="1912" s="2" customFormat="1" ht="15.75" customHeight="1"/>
    <row r="1913" s="2" customFormat="1" ht="15.75" customHeight="1"/>
    <row r="1914" s="2" customFormat="1" ht="15.75" customHeight="1"/>
    <row r="1915" s="2" customFormat="1" ht="15.75" customHeight="1"/>
    <row r="1916" s="2" customFormat="1" ht="15.75" customHeight="1"/>
    <row r="1917" s="2" customFormat="1" ht="15.75" customHeight="1"/>
    <row r="1918" s="2" customFormat="1" ht="15.75" customHeight="1"/>
    <row r="1919" s="2" customFormat="1" ht="15.75" customHeight="1"/>
    <row r="1920" s="2" customFormat="1" ht="15.75" customHeight="1"/>
    <row r="1921" s="2" customFormat="1" ht="15.75" customHeight="1"/>
    <row r="1922" s="2" customFormat="1" ht="15.75" customHeight="1"/>
    <row r="1923" s="2" customFormat="1" ht="15.75" customHeight="1"/>
    <row r="1924" s="2" customFormat="1" ht="15.75" customHeight="1"/>
    <row r="1925" s="2" customFormat="1" ht="15.75" customHeight="1"/>
    <row r="1926" s="2" customFormat="1" ht="15.75" customHeight="1"/>
    <row r="1927" s="2" customFormat="1" ht="15.75" customHeight="1"/>
    <row r="1928" s="2" customFormat="1" ht="15.75" customHeight="1"/>
    <row r="1929" s="2" customFormat="1" ht="15.75" customHeight="1"/>
    <row r="1930" s="2" customFormat="1" ht="15.75" customHeight="1"/>
    <row r="1931" s="2" customFormat="1" ht="15.75" customHeight="1"/>
    <row r="1932" s="2" customFormat="1" ht="15.75" customHeight="1"/>
    <row r="1933" s="2" customFormat="1" ht="15.75" customHeight="1"/>
    <row r="1934" s="2" customFormat="1" ht="15.75" customHeight="1"/>
    <row r="1935" s="2" customFormat="1" ht="15.75" customHeight="1"/>
    <row r="1936" s="2" customFormat="1" ht="15.75" customHeight="1"/>
    <row r="1937" s="2" customFormat="1" ht="15.75" customHeight="1"/>
    <row r="1938" s="2" customFormat="1" ht="15.75" customHeight="1"/>
    <row r="1939" s="2" customFormat="1" ht="15.75" customHeight="1"/>
    <row r="1940" s="2" customFormat="1" ht="15.75" customHeight="1"/>
    <row r="1941" s="2" customFormat="1" ht="15.75" customHeight="1"/>
    <row r="1942" s="2" customFormat="1" ht="15.75" customHeight="1"/>
    <row r="1943" s="2" customFormat="1" ht="15.75" customHeight="1"/>
    <row r="1944" s="2" customFormat="1" ht="15.75" customHeight="1"/>
    <row r="1945" s="2" customFormat="1" ht="15.75" customHeight="1"/>
    <row r="1946" s="2" customFormat="1" ht="15.75" customHeight="1"/>
    <row r="1947" s="2" customFormat="1" ht="15.75" customHeight="1"/>
    <row r="1948" s="2" customFormat="1" ht="15.75" customHeight="1"/>
    <row r="1949" s="2" customFormat="1" ht="15.75" customHeight="1"/>
    <row r="1950" s="2" customFormat="1" ht="15.75" customHeight="1"/>
    <row r="1951" s="2" customFormat="1" ht="15.75" customHeight="1"/>
    <row r="1952" s="2" customFormat="1" ht="15.75" customHeight="1"/>
    <row r="1953" s="2" customFormat="1" ht="15.75" customHeight="1"/>
    <row r="1954" s="2" customFormat="1" ht="15.75" customHeight="1"/>
    <row r="1955" s="2" customFormat="1" ht="15.75" customHeight="1"/>
    <row r="1956" s="2" customFormat="1" ht="15.75" customHeight="1"/>
    <row r="1957" s="2" customFormat="1" ht="15.75" customHeight="1"/>
    <row r="1958" s="2" customFormat="1" ht="15.75" customHeight="1"/>
    <row r="1959" s="2" customFormat="1" ht="15.75" customHeight="1"/>
    <row r="1960" s="2" customFormat="1" ht="15.75" customHeight="1"/>
    <row r="1961" s="2" customFormat="1" ht="15.75" customHeight="1"/>
    <row r="1962" s="2" customFormat="1" ht="15.75" customHeight="1"/>
    <row r="1963" s="2" customFormat="1" ht="15.75" customHeight="1"/>
    <row r="1964" s="2" customFormat="1" ht="15.75" customHeight="1"/>
    <row r="1965" s="2" customFormat="1" ht="15.75" customHeight="1"/>
    <row r="1966" s="2" customFormat="1" ht="15.75" customHeight="1"/>
    <row r="1967" s="2" customFormat="1" ht="15.75" customHeight="1"/>
    <row r="1968" s="2" customFormat="1" ht="15.75" customHeight="1"/>
    <row r="1969" s="2" customFormat="1" ht="15.75" customHeight="1"/>
    <row r="1970" s="2" customFormat="1" ht="15.75" customHeight="1"/>
    <row r="1971" s="2" customFormat="1" ht="15.75" customHeight="1"/>
    <row r="1972" s="2" customFormat="1" ht="15.75" customHeight="1"/>
    <row r="1973" s="2" customFormat="1" ht="15.75" customHeight="1"/>
    <row r="1974" s="2" customFormat="1" ht="15.75" customHeight="1"/>
    <row r="1975" s="2" customFormat="1" ht="15.75" customHeight="1"/>
    <row r="1976" s="2" customFormat="1" ht="15.75" customHeight="1"/>
    <row r="1977" s="2" customFormat="1" ht="15.75" customHeight="1"/>
    <row r="1978" s="2" customFormat="1" ht="15.75" customHeight="1"/>
    <row r="1979" s="2" customFormat="1" ht="15.75" customHeight="1"/>
    <row r="1980" s="2" customFormat="1" ht="15.75" customHeight="1"/>
    <row r="1981" s="2" customFormat="1" ht="15.75" customHeight="1"/>
    <row r="1982" s="2" customFormat="1" ht="15.75" customHeight="1"/>
    <row r="1983" s="2" customFormat="1" ht="15.75" customHeight="1"/>
    <row r="1984" s="2" customFormat="1" ht="15.75" customHeight="1"/>
    <row r="1985" s="2" customFormat="1" ht="15.75" customHeight="1"/>
    <row r="1986" s="2" customFormat="1" ht="15.75" customHeight="1"/>
    <row r="1987" s="2" customFormat="1" ht="15.75" customHeight="1"/>
    <row r="1988" s="2" customFormat="1" ht="15.75" customHeight="1"/>
    <row r="1989" s="2" customFormat="1" ht="15.75" customHeight="1"/>
    <row r="1990" s="2" customFormat="1" ht="15.75" customHeight="1"/>
    <row r="1991" s="2" customFormat="1" ht="15.75" customHeight="1"/>
    <row r="1992" s="2" customFormat="1" ht="15.75" customHeight="1"/>
    <row r="1993" s="2" customFormat="1" ht="15.75" customHeight="1"/>
    <row r="1994" s="2" customFormat="1" ht="15.75" customHeight="1"/>
    <row r="1995" s="2" customFormat="1" ht="15.75" customHeight="1"/>
    <row r="1996" s="2" customFormat="1" ht="15.75" customHeight="1"/>
    <row r="1997" s="2" customFormat="1" ht="15.75" customHeight="1"/>
    <row r="1998" s="2" customFormat="1" ht="15.75" customHeight="1"/>
    <row r="1999" s="2" customFormat="1" ht="15.75" customHeight="1"/>
    <row r="2000" s="2" customFormat="1" ht="15.75" customHeight="1"/>
    <row r="2001" s="2" customFormat="1" ht="15.75" customHeight="1"/>
    <row r="2002" s="2" customFormat="1" ht="15.75" customHeight="1"/>
    <row r="2003" s="2" customFormat="1" ht="15.75" customHeight="1"/>
    <row r="2004" s="2" customFormat="1" ht="15.75" customHeight="1"/>
    <row r="2005" s="2" customFormat="1" ht="15.75" customHeight="1"/>
    <row r="2006" s="2" customFormat="1" ht="15.75" customHeight="1"/>
    <row r="2007" s="2" customFormat="1" ht="15.75" customHeight="1"/>
    <row r="2008" s="2" customFormat="1" ht="15.75" customHeight="1"/>
    <row r="2009" s="2" customFormat="1" ht="15.75" customHeight="1"/>
    <row r="2010" s="2" customFormat="1" ht="15.75" customHeight="1"/>
    <row r="2011" s="2" customFormat="1" ht="15.75" customHeight="1"/>
    <row r="2012" s="2" customFormat="1" ht="15.75" customHeight="1"/>
    <row r="2013" s="2" customFormat="1" ht="15.75" customHeight="1"/>
    <row r="2014" s="2" customFormat="1" ht="15.75" customHeight="1"/>
    <row r="2015" s="2" customFormat="1" ht="15.75" customHeight="1"/>
    <row r="2016" s="2" customFormat="1" ht="15.75" customHeight="1"/>
    <row r="2017" s="2" customFormat="1" ht="15.75" customHeight="1"/>
    <row r="2018" s="2" customFormat="1" ht="15.75" customHeight="1"/>
    <row r="2019" s="2" customFormat="1" ht="15.75" customHeight="1"/>
    <row r="2020" s="2" customFormat="1" ht="15.75" customHeight="1"/>
    <row r="2021" s="2" customFormat="1" ht="15.75" customHeight="1"/>
    <row r="2022" s="2" customFormat="1" ht="15.75" customHeight="1"/>
    <row r="2023" s="2" customFormat="1" ht="15.75" customHeight="1"/>
    <row r="2024" s="2" customFormat="1" ht="15.75" customHeight="1"/>
    <row r="2025" s="2" customFormat="1" ht="15.75" customHeight="1"/>
    <row r="2026" s="2" customFormat="1" ht="15.75" customHeight="1"/>
    <row r="2027" s="2" customFormat="1" ht="15.75" customHeight="1"/>
    <row r="2028" s="2" customFormat="1" ht="15.75" customHeight="1"/>
    <row r="2029" s="2" customFormat="1" ht="15.75" customHeight="1"/>
    <row r="2030" s="2" customFormat="1" ht="15.75" customHeight="1"/>
    <row r="2031" s="2" customFormat="1" ht="15.75" customHeight="1"/>
    <row r="2032" s="2" customFormat="1" ht="15.75" customHeight="1"/>
    <row r="2033" s="2" customFormat="1" ht="15.75" customHeight="1"/>
    <row r="2034" s="2" customFormat="1" ht="15.75" customHeight="1"/>
    <row r="2035" s="2" customFormat="1" ht="15.75" customHeight="1"/>
    <row r="2036" s="2" customFormat="1" ht="15.75" customHeight="1"/>
    <row r="2037" s="2" customFormat="1" ht="15.75" customHeight="1"/>
    <row r="2038" s="2" customFormat="1" ht="15.75" customHeight="1"/>
    <row r="2039" s="2" customFormat="1" ht="15.75" customHeight="1"/>
    <row r="2040" s="2" customFormat="1" ht="15.75" customHeight="1"/>
    <row r="2041" s="2" customFormat="1" ht="15.75" customHeight="1"/>
    <row r="2042" s="2" customFormat="1" ht="15.75" customHeight="1"/>
    <row r="2043" s="2" customFormat="1" ht="15.75" customHeight="1"/>
    <row r="2044" s="2" customFormat="1" ht="15.75" customHeight="1"/>
    <row r="2045" s="2" customFormat="1" ht="15.75" customHeight="1"/>
    <row r="2046" s="2" customFormat="1" ht="15.75" customHeight="1"/>
    <row r="2047" s="2" customFormat="1" ht="15.75" customHeight="1"/>
    <row r="2048" s="2" customFormat="1" ht="15.75" customHeight="1"/>
    <row r="2049" s="2" customFormat="1" ht="15.75" customHeight="1"/>
    <row r="2050" s="2" customFormat="1" ht="15.75" customHeight="1"/>
    <row r="2051" s="2" customFormat="1" ht="15.75" customHeight="1"/>
    <row r="2052" s="2" customFormat="1" ht="15.75" customHeight="1"/>
    <row r="2053" s="2" customFormat="1" ht="15.75" customHeight="1"/>
    <row r="2054" s="2" customFormat="1" ht="15.75" customHeight="1"/>
    <row r="2055" s="2" customFormat="1" ht="15.75" customHeight="1"/>
    <row r="2056" s="2" customFormat="1" ht="15.75" customHeight="1"/>
    <row r="2057" s="2" customFormat="1" ht="15.75" customHeight="1"/>
    <row r="2058" s="2" customFormat="1" ht="15.75" customHeight="1"/>
    <row r="2059" s="2" customFormat="1" ht="15.75" customHeight="1"/>
    <row r="2060" s="2" customFormat="1" ht="15.75" customHeight="1"/>
    <row r="2061" s="2" customFormat="1" ht="15.75" customHeight="1"/>
    <row r="2062" s="2" customFormat="1" ht="15.75" customHeight="1"/>
    <row r="2063" s="2" customFormat="1" ht="15.75" customHeight="1"/>
    <row r="2064" s="2" customFormat="1" ht="15.75" customHeight="1"/>
    <row r="2065" s="2" customFormat="1" ht="15.75" customHeight="1"/>
    <row r="2066" s="2" customFormat="1" ht="15.75" customHeight="1"/>
    <row r="2067" s="2" customFormat="1" ht="15.75" customHeight="1"/>
    <row r="2068" s="2" customFormat="1" ht="15.75" customHeight="1"/>
    <row r="2069" s="2" customFormat="1" ht="15.75" customHeight="1"/>
    <row r="2070" s="2" customFormat="1" ht="15.75" customHeight="1"/>
    <row r="2071" s="2" customFormat="1" ht="15.75" customHeight="1"/>
    <row r="2072" s="2" customFormat="1" ht="15.75" customHeight="1"/>
    <row r="2073" s="2" customFormat="1" ht="15.75" customHeight="1"/>
    <row r="2074" s="2" customFormat="1" ht="15.75" customHeight="1"/>
    <row r="2075" s="2" customFormat="1" ht="15.75" customHeight="1"/>
    <row r="2076" s="2" customFormat="1" ht="15.75" customHeight="1"/>
    <row r="2077" s="2" customFormat="1" ht="15.75" customHeight="1"/>
    <row r="2078" s="2" customFormat="1" ht="15.75" customHeight="1"/>
    <row r="2079" s="2" customFormat="1" ht="15.75" customHeight="1"/>
    <row r="2080" s="2" customFormat="1" ht="15.75" customHeight="1"/>
    <row r="2081" s="2" customFormat="1" ht="15.75" customHeight="1"/>
    <row r="2082" s="2" customFormat="1" ht="15.75" customHeight="1"/>
    <row r="2083" s="2" customFormat="1" ht="15.75" customHeight="1"/>
    <row r="2084" s="2" customFormat="1" ht="15.75" customHeight="1"/>
    <row r="2085" s="2" customFormat="1" ht="15.75" customHeight="1"/>
    <row r="2086" s="2" customFormat="1" ht="15.75" customHeight="1"/>
    <row r="2087" s="2" customFormat="1" ht="15.75" customHeight="1"/>
    <row r="2088" s="2" customFormat="1" ht="15.75" customHeight="1"/>
    <row r="2089" s="2" customFormat="1" ht="15.75" customHeight="1"/>
    <row r="2090" s="2" customFormat="1" ht="15.75" customHeight="1"/>
    <row r="2091" s="2" customFormat="1" ht="15.75" customHeight="1"/>
    <row r="2092" s="2" customFormat="1" ht="15.75" customHeight="1"/>
    <row r="2093" s="2" customFormat="1" ht="15.75" customHeight="1"/>
    <row r="2094" s="2" customFormat="1" ht="15.75" customHeight="1"/>
    <row r="2095" s="2" customFormat="1" ht="15.75" customHeight="1"/>
    <row r="2096" s="2" customFormat="1" ht="15.75" customHeight="1"/>
    <row r="2097" s="2" customFormat="1" ht="15.75" customHeight="1"/>
    <row r="2098" s="2" customFormat="1" ht="15.75" customHeight="1"/>
    <row r="2099" s="2" customFormat="1" ht="15.75" customHeight="1"/>
    <row r="2100" s="2" customFormat="1" ht="15.75" customHeight="1"/>
    <row r="2101" s="2" customFormat="1" ht="15.75" customHeight="1"/>
    <row r="2102" s="2" customFormat="1" ht="15.75" customHeight="1"/>
    <row r="2103" s="2" customFormat="1" ht="15.75" customHeight="1"/>
    <row r="2104" s="2" customFormat="1" ht="15.75" customHeight="1"/>
    <row r="2105" s="2" customFormat="1" ht="15.75" customHeight="1"/>
    <row r="2106" s="2" customFormat="1" ht="15.75" customHeight="1"/>
    <row r="2107" s="2" customFormat="1" ht="15.75" customHeight="1"/>
    <row r="2108" s="2" customFormat="1" ht="15.75" customHeight="1"/>
    <row r="2109" s="2" customFormat="1" ht="15.75" customHeight="1"/>
    <row r="2110" s="2" customFormat="1" ht="15.75" customHeight="1"/>
    <row r="2111" s="2" customFormat="1" ht="15.75" customHeight="1"/>
    <row r="2112" s="2" customFormat="1" ht="15.75" customHeight="1"/>
    <row r="2113" s="2" customFormat="1" ht="15.75" customHeight="1"/>
    <row r="2114" s="2" customFormat="1" ht="15.75" customHeight="1"/>
    <row r="2115" s="2" customFormat="1" ht="15.75" customHeight="1"/>
    <row r="2116" s="2" customFormat="1" ht="15.75" customHeight="1"/>
    <row r="2117" s="2" customFormat="1" ht="15.75" customHeight="1"/>
    <row r="2118" s="2" customFormat="1" ht="15.75" customHeight="1"/>
    <row r="2119" s="2" customFormat="1" ht="15.75" customHeight="1"/>
    <row r="2120" s="2" customFormat="1" ht="15.75" customHeight="1"/>
    <row r="2121" s="2" customFormat="1" ht="15.75" customHeight="1"/>
    <row r="2122" s="2" customFormat="1" ht="15.75" customHeight="1"/>
    <row r="2123" s="2" customFormat="1" ht="15.75" customHeight="1"/>
    <row r="2124" s="2" customFormat="1" ht="15.75" customHeight="1"/>
    <row r="2125" s="2" customFormat="1" ht="15.75" customHeight="1"/>
    <row r="2126" s="2" customFormat="1" ht="15.75" customHeight="1"/>
    <row r="2127" s="2" customFormat="1" ht="15.75" customHeight="1"/>
    <row r="2128" s="2" customFormat="1" ht="15.75" customHeight="1"/>
    <row r="2129" s="2" customFormat="1" ht="15.75" customHeight="1"/>
    <row r="2130" s="2" customFormat="1" ht="15.75" customHeight="1"/>
    <row r="2131" s="2" customFormat="1" ht="15.75" customHeight="1"/>
    <row r="2132" s="2" customFormat="1" ht="15.75" customHeight="1"/>
    <row r="2133" s="2" customFormat="1" ht="15.75" customHeight="1"/>
    <row r="2134" s="2" customFormat="1" ht="15.75" customHeight="1"/>
    <row r="2135" s="2" customFormat="1" ht="15.75" customHeight="1"/>
    <row r="2136" s="2" customFormat="1" ht="15.75" customHeight="1"/>
    <row r="2137" s="2" customFormat="1" ht="15.75" customHeight="1"/>
    <row r="2138" s="2" customFormat="1" ht="15.75" customHeight="1"/>
    <row r="2139" s="2" customFormat="1" ht="15.75" customHeight="1"/>
    <row r="2140" s="2" customFormat="1" ht="15.75" customHeight="1"/>
    <row r="2141" s="2" customFormat="1" ht="15.75" customHeight="1"/>
    <row r="2142" s="2" customFormat="1" ht="15.75" customHeight="1"/>
    <row r="2143" s="2" customFormat="1" ht="15.75" customHeight="1"/>
    <row r="2144" s="2" customFormat="1" ht="15.75" customHeight="1"/>
    <row r="2145" s="2" customFormat="1" ht="15.75" customHeight="1"/>
    <row r="2146" s="2" customFormat="1" ht="15.75" customHeight="1"/>
    <row r="2147" s="2" customFormat="1" ht="15.75" customHeight="1"/>
    <row r="2148" s="2" customFormat="1" ht="15.75" customHeight="1"/>
    <row r="2149" s="2" customFormat="1" ht="15.75" customHeight="1"/>
    <row r="2150" s="2" customFormat="1" ht="15.75" customHeight="1"/>
    <row r="2151" s="2" customFormat="1" ht="15.75" customHeight="1"/>
    <row r="2152" s="2" customFormat="1" ht="15.75" customHeight="1"/>
    <row r="2153" s="2" customFormat="1" ht="15.75" customHeight="1"/>
    <row r="2154" s="2" customFormat="1" ht="15.75" customHeight="1"/>
    <row r="2155" s="2" customFormat="1" ht="15.75" customHeight="1"/>
    <row r="2156" s="2" customFormat="1" ht="15.75" customHeight="1"/>
    <row r="2157" s="2" customFormat="1" ht="15.75" customHeight="1"/>
    <row r="2158" s="2" customFormat="1" ht="15.75" customHeight="1"/>
    <row r="2159" s="2" customFormat="1" ht="15.75" customHeight="1"/>
    <row r="2160" s="2" customFormat="1" ht="15.75" customHeight="1"/>
    <row r="2161" s="2" customFormat="1" ht="15.75" customHeight="1"/>
    <row r="2162" s="2" customFormat="1" ht="15.75" customHeight="1"/>
    <row r="2163" s="2" customFormat="1" ht="15.75" customHeight="1"/>
    <row r="2164" s="2" customFormat="1" ht="15.75" customHeight="1"/>
    <row r="2165" s="2" customFormat="1" ht="15.75" customHeight="1"/>
    <row r="2166" s="2" customFormat="1" ht="15.75" customHeight="1"/>
    <row r="2167" s="2" customFormat="1" ht="15.75" customHeight="1"/>
    <row r="2168" s="2" customFormat="1" ht="15.75" customHeight="1"/>
    <row r="2169" s="2" customFormat="1" ht="15.75" customHeight="1"/>
    <row r="2170" s="2" customFormat="1" ht="15.75" customHeight="1"/>
    <row r="2171" s="2" customFormat="1" ht="15.75" customHeight="1"/>
    <row r="2172" s="2" customFormat="1" ht="15.75" customHeight="1"/>
    <row r="2173" s="2" customFormat="1" ht="15.75" customHeight="1"/>
    <row r="2174" s="2" customFormat="1" ht="15.75" customHeight="1"/>
    <row r="2175" s="2" customFormat="1" ht="15.75" customHeight="1"/>
    <row r="2176" s="2" customFormat="1" ht="15.75" customHeight="1"/>
    <row r="2177" s="2" customFormat="1" ht="15.75" customHeight="1"/>
    <row r="2178" s="2" customFormat="1" ht="15.75" customHeight="1"/>
    <row r="2179" s="2" customFormat="1" ht="15.75" customHeight="1"/>
    <row r="2180" s="2" customFormat="1" ht="15.75" customHeight="1"/>
    <row r="2181" s="2" customFormat="1" ht="15.75" customHeight="1"/>
    <row r="2182" s="2" customFormat="1" ht="15.75" customHeight="1"/>
    <row r="2183" s="2" customFormat="1" ht="15.75" customHeight="1"/>
    <row r="2184" s="2" customFormat="1" ht="15.75" customHeight="1"/>
    <row r="2185" s="2" customFormat="1" ht="15.75" customHeight="1"/>
    <row r="2186" s="2" customFormat="1" ht="15.75" customHeight="1"/>
    <row r="2187" s="2" customFormat="1" ht="15.75" customHeight="1"/>
    <row r="2188" s="2" customFormat="1" ht="15.75" customHeight="1"/>
    <row r="2189" s="2" customFormat="1" ht="15.75" customHeight="1"/>
    <row r="2190" s="2" customFormat="1" ht="15.75" customHeight="1"/>
    <row r="2191" s="2" customFormat="1" ht="15.75" customHeight="1"/>
    <row r="2192" s="2" customFormat="1" ht="15.75" customHeight="1"/>
    <row r="2193" s="2" customFormat="1" ht="15.75" customHeight="1"/>
    <row r="2194" s="2" customFormat="1" ht="15.75" customHeight="1"/>
    <row r="2195" s="2" customFormat="1" ht="15.75" customHeight="1"/>
    <row r="2196" s="2" customFormat="1" ht="15.75" customHeight="1"/>
    <row r="2197" s="2" customFormat="1" ht="15.75" customHeight="1"/>
    <row r="2198" s="2" customFormat="1" ht="15.75" customHeight="1"/>
    <row r="2199" s="2" customFormat="1" ht="15.75" customHeight="1"/>
    <row r="2200" s="2" customFormat="1" ht="15.75" customHeight="1"/>
    <row r="2201" s="2" customFormat="1" ht="15.75" customHeight="1"/>
    <row r="2202" s="2" customFormat="1" ht="15.75" customHeight="1"/>
    <row r="2203" s="2" customFormat="1" ht="15.75" customHeight="1"/>
    <row r="2204" s="2" customFormat="1" ht="15.75" customHeight="1"/>
    <row r="2205" s="2" customFormat="1" ht="15.75" customHeight="1"/>
    <row r="2206" s="2" customFormat="1" ht="15.75" customHeight="1"/>
    <row r="2207" s="2" customFormat="1" ht="15.75" customHeight="1"/>
    <row r="2208" s="2" customFormat="1" ht="15.75" customHeight="1"/>
    <row r="2209" s="2" customFormat="1" ht="15.75" customHeight="1"/>
    <row r="2210" s="2" customFormat="1" ht="15.75" customHeight="1"/>
    <row r="2211" s="2" customFormat="1" ht="15.75" customHeight="1"/>
    <row r="2212" s="2" customFormat="1" ht="15.75" customHeight="1"/>
    <row r="2213" s="2" customFormat="1" ht="15.75" customHeight="1"/>
    <row r="2214" s="2" customFormat="1" ht="15.75" customHeight="1"/>
    <row r="2215" s="2" customFormat="1" ht="15.75" customHeight="1"/>
    <row r="2216" s="2" customFormat="1" ht="15.75" customHeight="1"/>
    <row r="2217" s="2" customFormat="1" ht="15.75" customHeight="1"/>
    <row r="2218" s="2" customFormat="1" ht="15.75" customHeight="1"/>
    <row r="2219" s="2" customFormat="1" ht="15.75" customHeight="1"/>
    <row r="2220" s="2" customFormat="1" ht="15.75" customHeight="1"/>
    <row r="2221" s="2" customFormat="1" ht="15.75" customHeight="1"/>
    <row r="2222" s="2" customFormat="1" ht="15.75" customHeight="1"/>
    <row r="2223" s="2" customFormat="1" ht="15.75" customHeight="1"/>
    <row r="2224" s="2" customFormat="1" ht="15.75" customHeight="1"/>
    <row r="2225" s="2" customFormat="1" ht="15.75" customHeight="1"/>
    <row r="2226" s="2" customFormat="1" ht="15.75" customHeight="1"/>
    <row r="2227" s="2" customFormat="1" ht="15.75" customHeight="1"/>
    <row r="2228" s="2" customFormat="1" ht="15.75" customHeight="1"/>
    <row r="2229" s="2" customFormat="1" ht="15.75" customHeight="1"/>
    <row r="2230" s="2" customFormat="1" ht="15.75" customHeight="1"/>
    <row r="2231" s="2" customFormat="1" ht="15.75" customHeight="1"/>
    <row r="2232" s="2" customFormat="1" ht="15.75" customHeight="1"/>
    <row r="2233" s="2" customFormat="1" ht="15.75" customHeight="1"/>
    <row r="2234" s="2" customFormat="1" ht="15.75" customHeight="1"/>
    <row r="2235" s="2" customFormat="1" ht="15.75" customHeight="1"/>
    <row r="2236" s="2" customFormat="1" ht="15.75" customHeight="1"/>
    <row r="2237" s="2" customFormat="1" ht="15.75" customHeight="1"/>
    <row r="2238" s="2" customFormat="1" ht="15.75" customHeight="1"/>
    <row r="2239" s="2" customFormat="1" ht="15.75" customHeight="1"/>
    <row r="2240" s="2" customFormat="1" ht="15.75" customHeight="1"/>
    <row r="2241" s="2" customFormat="1" ht="15.75" customHeight="1"/>
    <row r="2242" s="2" customFormat="1" ht="15.75" customHeight="1"/>
    <row r="2243" s="2" customFormat="1" ht="15.75" customHeight="1"/>
    <row r="2244" s="2" customFormat="1" ht="15.75" customHeight="1"/>
    <row r="2245" s="2" customFormat="1" ht="15.75" customHeight="1"/>
    <row r="2246" s="2" customFormat="1" ht="15.75" customHeight="1"/>
    <row r="2247" s="2" customFormat="1" ht="15.75" customHeight="1"/>
    <row r="2248" s="2" customFormat="1" ht="15.75" customHeight="1"/>
    <row r="2249" s="2" customFormat="1" ht="15.75" customHeight="1"/>
    <row r="2250" s="2" customFormat="1" ht="15.75" customHeight="1"/>
    <row r="2251" s="2" customFormat="1" ht="15.75" customHeight="1"/>
    <row r="2252" s="2" customFormat="1" ht="15.75" customHeight="1"/>
    <row r="2253" s="2" customFormat="1" ht="15.75" customHeight="1"/>
    <row r="2254" s="2" customFormat="1" ht="15.75" customHeight="1"/>
    <row r="2255" s="2" customFormat="1" ht="15.75" customHeight="1"/>
    <row r="2256" s="2" customFormat="1" ht="15.75" customHeight="1"/>
    <row r="2257" s="2" customFormat="1" ht="15.75" customHeight="1"/>
    <row r="2258" s="2" customFormat="1" ht="15.75" customHeight="1"/>
    <row r="2259" s="2" customFormat="1" ht="15.75" customHeight="1"/>
    <row r="2260" s="2" customFormat="1" ht="15.75" customHeight="1"/>
    <row r="2261" s="2" customFormat="1" ht="15.75" customHeight="1"/>
    <row r="2262" s="2" customFormat="1" ht="15.75" customHeight="1"/>
    <row r="2263" s="2" customFormat="1" ht="15.75" customHeight="1"/>
    <row r="2264" s="2" customFormat="1" ht="15.75" customHeight="1"/>
    <row r="2265" s="2" customFormat="1" ht="15.75" customHeight="1"/>
    <row r="2266" s="2" customFormat="1" ht="15.75" customHeight="1"/>
    <row r="2267" s="2" customFormat="1" ht="15.75" customHeight="1"/>
    <row r="2268" s="2" customFormat="1" ht="15.75" customHeight="1"/>
    <row r="2269" s="2" customFormat="1" ht="15.75" customHeight="1"/>
    <row r="2270" s="2" customFormat="1" ht="15.75" customHeight="1"/>
    <row r="2271" s="2" customFormat="1" ht="15.75" customHeight="1"/>
    <row r="2272" s="2" customFormat="1" ht="15.75" customHeight="1"/>
    <row r="2273" s="2" customFormat="1" ht="15.75" customHeight="1"/>
    <row r="2274" s="2" customFormat="1" ht="15.75" customHeight="1"/>
    <row r="2275" s="2" customFormat="1" ht="15.75" customHeight="1"/>
    <row r="2276" s="2" customFormat="1" ht="15.75" customHeight="1"/>
    <row r="2277" s="2" customFormat="1" ht="15.75" customHeight="1"/>
    <row r="2278" s="2" customFormat="1" ht="15.75" customHeight="1"/>
    <row r="2279" s="2" customFormat="1" ht="15.75" customHeight="1"/>
    <row r="2280" s="2" customFormat="1" ht="15.75" customHeight="1"/>
    <row r="2281" s="2" customFormat="1" ht="15.75" customHeight="1"/>
    <row r="2282" s="2" customFormat="1" ht="15.75" customHeight="1"/>
    <row r="2283" s="2" customFormat="1" ht="15.75" customHeight="1"/>
    <row r="2284" s="2" customFormat="1" ht="15.75" customHeight="1"/>
    <row r="2285" s="2" customFormat="1" ht="15.75" customHeight="1"/>
    <row r="2286" s="2" customFormat="1" ht="15.75" customHeight="1"/>
    <row r="2287" s="2" customFormat="1" ht="15.75" customHeight="1"/>
    <row r="2288" s="2" customFormat="1" ht="15.75" customHeight="1"/>
    <row r="2289" s="2" customFormat="1" ht="15.75" customHeight="1"/>
    <row r="2290" s="2" customFormat="1" ht="15.75" customHeight="1"/>
    <row r="2291" s="2" customFormat="1" ht="15.75" customHeight="1"/>
    <row r="2292" s="2" customFormat="1" ht="15.75" customHeight="1"/>
    <row r="2293" s="2" customFormat="1" ht="15.75" customHeight="1"/>
    <row r="2294" s="2" customFormat="1" ht="15.75" customHeight="1"/>
    <row r="2295" s="2" customFormat="1" ht="15.75" customHeight="1"/>
    <row r="2296" s="2" customFormat="1" ht="15.75" customHeight="1"/>
    <row r="2297" s="2" customFormat="1" ht="15.75" customHeight="1"/>
    <row r="2298" s="2" customFormat="1" ht="15.75" customHeight="1"/>
    <row r="2299" s="2" customFormat="1" ht="15.75" customHeight="1"/>
    <row r="2300" s="2" customFormat="1" ht="15.75" customHeight="1"/>
    <row r="2301" s="2" customFormat="1" ht="15.75" customHeight="1"/>
    <row r="2302" s="2" customFormat="1" ht="15.75" customHeight="1"/>
    <row r="2303" s="2" customFormat="1" ht="15.75" customHeight="1"/>
    <row r="2304" s="2" customFormat="1" ht="15.75" customHeight="1"/>
    <row r="2305" s="2" customFormat="1" ht="15.75" customHeight="1"/>
    <row r="2306" s="2" customFormat="1" ht="15.75" customHeight="1"/>
    <row r="2307" s="2" customFormat="1" ht="15.75" customHeight="1"/>
    <row r="2308" s="2" customFormat="1" ht="15.75" customHeight="1"/>
    <row r="2309" s="2" customFormat="1" ht="15.75" customHeight="1"/>
    <row r="2310" s="2" customFormat="1" ht="15.75" customHeight="1"/>
    <row r="2311" s="2" customFormat="1" ht="15.75" customHeight="1"/>
    <row r="2312" s="2" customFormat="1" ht="15.75" customHeight="1"/>
    <row r="2313" s="2" customFormat="1" ht="15.75" customHeight="1"/>
    <row r="2314" s="2" customFormat="1" ht="15.75" customHeight="1"/>
    <row r="2315" s="2" customFormat="1" ht="15.75" customHeight="1"/>
    <row r="2316" s="2" customFormat="1" ht="15.75" customHeight="1"/>
    <row r="2317" s="2" customFormat="1" ht="15.75" customHeight="1"/>
    <row r="2318" s="2" customFormat="1" ht="15.75" customHeight="1"/>
    <row r="2319" s="2" customFormat="1" ht="15.75" customHeight="1"/>
    <row r="2320" s="2" customFormat="1" ht="15.75" customHeight="1"/>
    <row r="2321" s="2" customFormat="1" ht="15.75" customHeight="1"/>
    <row r="2322" s="2" customFormat="1" ht="15.75" customHeight="1"/>
    <row r="2323" s="2" customFormat="1" ht="15.75" customHeight="1"/>
    <row r="2324" s="2" customFormat="1" ht="15.75" customHeight="1"/>
    <row r="2325" s="2" customFormat="1" ht="15.75" customHeight="1"/>
    <row r="2326" s="2" customFormat="1" ht="15.75" customHeight="1"/>
    <row r="2327" s="2" customFormat="1" ht="15.75" customHeight="1"/>
    <row r="2328" s="2" customFormat="1" ht="15.75" customHeight="1"/>
    <row r="2329" s="2" customFormat="1" ht="15.75" customHeight="1"/>
    <row r="2330" s="2" customFormat="1" ht="15.75" customHeight="1"/>
    <row r="2331" s="2" customFormat="1" ht="15.75" customHeight="1"/>
    <row r="2332" s="2" customFormat="1" ht="15.75" customHeight="1"/>
    <row r="2333" s="2" customFormat="1" ht="15.75" customHeight="1"/>
    <row r="2334" s="2" customFormat="1" ht="15.75" customHeight="1"/>
    <row r="2335" s="2" customFormat="1" ht="15.75" customHeight="1"/>
    <row r="2336" s="2" customFormat="1" ht="15.75" customHeight="1"/>
    <row r="2337" s="2" customFormat="1" ht="15.75" customHeight="1"/>
    <row r="2338" s="2" customFormat="1" ht="15.75" customHeight="1"/>
    <row r="2339" s="2" customFormat="1" ht="15.75" customHeight="1"/>
    <row r="2340" s="2" customFormat="1" ht="15.75" customHeight="1"/>
    <row r="2341" s="2" customFormat="1" ht="15.75" customHeight="1"/>
    <row r="2342" s="2" customFormat="1" ht="15.75" customHeight="1"/>
    <row r="2343" s="2" customFormat="1" ht="15.75" customHeight="1"/>
    <row r="2344" s="2" customFormat="1" ht="15.75" customHeight="1"/>
    <row r="2345" s="2" customFormat="1" ht="15.75" customHeight="1"/>
    <row r="2346" s="2" customFormat="1" ht="15.75" customHeight="1"/>
    <row r="2347" s="2" customFormat="1" ht="15.75" customHeight="1"/>
    <row r="2348" s="2" customFormat="1" ht="15.75" customHeight="1"/>
    <row r="2349" s="2" customFormat="1" ht="15.75" customHeight="1"/>
    <row r="2350" s="2" customFormat="1" ht="15.75" customHeight="1"/>
    <row r="2351" s="2" customFormat="1" ht="15.75" customHeight="1"/>
    <row r="2352" s="2" customFormat="1" ht="15.75" customHeight="1"/>
    <row r="2353" s="2" customFormat="1" ht="15.75" customHeight="1"/>
    <row r="2354" s="2" customFormat="1" ht="15.75" customHeight="1"/>
    <row r="2355" s="2" customFormat="1" ht="15.75" customHeight="1"/>
    <row r="2356" s="2" customFormat="1" ht="15.75" customHeight="1"/>
    <row r="2357" s="2" customFormat="1" ht="15.75" customHeight="1"/>
    <row r="2358" s="2" customFormat="1" ht="15.75" customHeight="1"/>
    <row r="2359" s="2" customFormat="1" ht="15.75" customHeight="1"/>
    <row r="2360" s="2" customFormat="1" ht="15.75" customHeight="1"/>
    <row r="2361" s="2" customFormat="1" ht="15.75" customHeight="1"/>
    <row r="2362" s="2" customFormat="1" ht="15.75" customHeight="1"/>
    <row r="2363" s="2" customFormat="1" ht="15.75" customHeight="1"/>
    <row r="2364" s="2" customFormat="1" ht="15.75" customHeight="1"/>
    <row r="2365" s="2" customFormat="1" ht="15.75" customHeight="1"/>
    <row r="2366" s="2" customFormat="1" ht="15.75" customHeight="1"/>
    <row r="2367" s="2" customFormat="1" ht="15.75" customHeight="1"/>
    <row r="2368" s="2" customFormat="1" ht="15.75" customHeight="1"/>
    <row r="2369" s="2" customFormat="1" ht="15.75" customHeight="1"/>
    <row r="2370" s="2" customFormat="1" ht="15.75" customHeight="1"/>
    <row r="2371" s="2" customFormat="1" ht="15.75" customHeight="1"/>
    <row r="2372" s="2" customFormat="1" ht="15.75" customHeight="1"/>
    <row r="2373" s="2" customFormat="1" ht="15.75" customHeight="1"/>
    <row r="2374" s="2" customFormat="1" ht="15.75" customHeight="1"/>
    <row r="2375" s="2" customFormat="1" ht="15.75" customHeight="1"/>
    <row r="2376" s="2" customFormat="1" ht="15.75" customHeight="1"/>
    <row r="2377" s="2" customFormat="1" ht="15.75" customHeight="1"/>
    <row r="2378" s="2" customFormat="1" ht="15.75" customHeight="1"/>
    <row r="2379" s="2" customFormat="1" ht="15.75" customHeight="1"/>
    <row r="2380" s="2" customFormat="1" ht="15.75" customHeight="1"/>
    <row r="2381" s="2" customFormat="1" ht="15.75" customHeight="1"/>
    <row r="2382" s="2" customFormat="1" ht="15.75" customHeight="1"/>
    <row r="2383" s="2" customFormat="1" ht="15.75" customHeight="1"/>
    <row r="2384" s="2" customFormat="1" ht="15.75" customHeight="1"/>
    <row r="2385" s="2" customFormat="1" ht="15.75" customHeight="1"/>
    <row r="2386" s="2" customFormat="1" ht="15.75" customHeight="1"/>
    <row r="2387" s="2" customFormat="1" ht="15.75" customHeight="1"/>
    <row r="2388" s="2" customFormat="1" ht="15.75" customHeight="1"/>
    <row r="2389" s="2" customFormat="1" ht="15.75" customHeight="1"/>
    <row r="2390" s="2" customFormat="1" ht="15.75" customHeight="1"/>
    <row r="2391" s="2" customFormat="1" ht="15.75" customHeight="1"/>
    <row r="2392" s="2" customFormat="1" ht="15.75" customHeight="1"/>
    <row r="2393" s="2" customFormat="1" ht="15.75" customHeight="1"/>
    <row r="2394" s="2" customFormat="1" ht="15.75" customHeight="1"/>
    <row r="2395" s="2" customFormat="1" ht="15.75" customHeight="1"/>
    <row r="2396" s="2" customFormat="1" ht="15.75" customHeight="1"/>
    <row r="2397" s="2" customFormat="1" ht="15.75" customHeight="1"/>
    <row r="2398" s="2" customFormat="1" ht="15.75" customHeight="1"/>
    <row r="2399" s="2" customFormat="1" ht="15.75" customHeight="1"/>
    <row r="2400" s="2" customFormat="1" ht="15.75" customHeight="1"/>
    <row r="2401" s="2" customFormat="1" ht="15.75" customHeight="1"/>
    <row r="2402" s="2" customFormat="1" ht="15.75" customHeight="1"/>
    <row r="2403" s="2" customFormat="1" ht="15.75" customHeight="1"/>
    <row r="2404" s="2" customFormat="1" ht="15.75" customHeight="1"/>
    <row r="2405" s="2" customFormat="1" ht="15.75" customHeight="1"/>
    <row r="2406" s="2" customFormat="1" ht="15.75" customHeight="1"/>
    <row r="2407" s="2" customFormat="1" ht="15.75" customHeight="1"/>
    <row r="2408" s="2" customFormat="1" ht="15.75" customHeight="1"/>
    <row r="2409" s="2" customFormat="1" ht="15.75" customHeight="1"/>
    <row r="2410" s="2" customFormat="1" ht="15.75" customHeight="1"/>
    <row r="2411" s="2" customFormat="1" ht="15.75" customHeight="1"/>
    <row r="2412" s="2" customFormat="1" ht="15.75" customHeight="1"/>
    <row r="2413" s="2" customFormat="1" ht="15.75" customHeight="1"/>
    <row r="2414" s="2" customFormat="1" ht="15.75" customHeight="1"/>
    <row r="2415" s="2" customFormat="1" ht="15.75" customHeight="1"/>
    <row r="2416" s="2" customFormat="1" ht="15.75" customHeight="1"/>
    <row r="2417" s="2" customFormat="1" ht="15.75" customHeight="1"/>
    <row r="2418" s="2" customFormat="1" ht="15.75" customHeight="1"/>
    <row r="2419" s="2" customFormat="1" ht="15.75" customHeight="1"/>
    <row r="2420" s="2" customFormat="1" ht="15.75" customHeight="1"/>
    <row r="2421" s="2" customFormat="1" ht="15.75" customHeight="1"/>
    <row r="2422" s="2" customFormat="1" ht="15.75" customHeight="1"/>
    <row r="2423" s="2" customFormat="1" ht="15.75" customHeight="1"/>
    <row r="2424" s="2" customFormat="1" ht="15.75" customHeight="1"/>
    <row r="2425" s="2" customFormat="1" ht="15.75" customHeight="1"/>
    <row r="2426" s="2" customFormat="1" ht="15.75" customHeight="1"/>
    <row r="2427" s="2" customFormat="1" ht="15.75" customHeight="1"/>
    <row r="2428" s="2" customFormat="1" ht="15.75" customHeight="1"/>
    <row r="2429" s="2" customFormat="1" ht="15.75" customHeight="1"/>
    <row r="2430" s="2" customFormat="1" ht="15.75" customHeight="1"/>
    <row r="2431" s="2" customFormat="1" ht="15.75" customHeight="1"/>
    <row r="2432" s="2" customFormat="1" ht="15.75" customHeight="1"/>
    <row r="2433" s="2" customFormat="1" ht="15.75" customHeight="1"/>
    <row r="2434" s="2" customFormat="1" ht="15.75" customHeight="1"/>
    <row r="2435" s="2" customFormat="1" ht="15.75" customHeight="1"/>
    <row r="2436" s="2" customFormat="1" ht="15.75" customHeight="1"/>
    <row r="2437" s="2" customFormat="1" ht="15.75" customHeight="1"/>
    <row r="2438" s="2" customFormat="1" ht="15.75" customHeight="1"/>
    <row r="2439" s="2" customFormat="1" ht="15.75" customHeight="1"/>
    <row r="2440" s="2" customFormat="1" ht="15.75" customHeight="1"/>
    <row r="2441" s="2" customFormat="1" ht="15.75" customHeight="1"/>
    <row r="2442" s="2" customFormat="1" ht="15.75" customHeight="1"/>
    <row r="2443" s="2" customFormat="1" ht="15.75" customHeight="1"/>
    <row r="2444" s="2" customFormat="1" ht="15.75" customHeight="1"/>
    <row r="2445" s="2" customFormat="1" ht="15.75" customHeight="1"/>
    <row r="2446" s="2" customFormat="1" ht="15.75" customHeight="1"/>
    <row r="2447" s="2" customFormat="1" ht="15.75" customHeight="1"/>
    <row r="2448" s="2" customFormat="1" ht="15.75" customHeight="1"/>
    <row r="2449" s="2" customFormat="1" ht="15.75" customHeight="1"/>
    <row r="2450" s="2" customFormat="1" ht="15.75" customHeight="1"/>
    <row r="2451" s="2" customFormat="1" ht="15.75" customHeight="1"/>
    <row r="2452" s="2" customFormat="1" ht="15.75" customHeight="1"/>
    <row r="2453" s="2" customFormat="1" ht="15.75" customHeight="1"/>
    <row r="2454" s="2" customFormat="1" ht="15.75" customHeight="1"/>
    <row r="2455" s="2" customFormat="1" ht="15.75" customHeight="1"/>
    <row r="2456" s="2" customFormat="1" ht="15.75" customHeight="1"/>
    <row r="2457" s="2" customFormat="1" ht="15.75" customHeight="1"/>
    <row r="2458" s="2" customFormat="1" ht="15.75" customHeight="1"/>
    <row r="2459" s="2" customFormat="1" ht="15.75" customHeight="1"/>
    <row r="2460" s="2" customFormat="1" ht="15.75" customHeight="1"/>
    <row r="2461" s="2" customFormat="1" ht="15.75" customHeight="1"/>
    <row r="2462" s="2" customFormat="1" ht="15.75" customHeight="1"/>
    <row r="2463" s="2" customFormat="1" ht="15.75" customHeight="1"/>
    <row r="2464" s="2" customFormat="1" ht="15.75" customHeight="1"/>
    <row r="2465" s="2" customFormat="1" ht="15.75" customHeight="1"/>
    <row r="2466" s="2" customFormat="1" ht="15.75" customHeight="1"/>
    <row r="2467" s="2" customFormat="1" ht="15.75" customHeight="1"/>
    <row r="2468" s="2" customFormat="1" ht="15.75" customHeight="1"/>
    <row r="2469" s="2" customFormat="1" ht="15.75" customHeight="1"/>
    <row r="2470" s="2" customFormat="1" ht="15.75" customHeight="1"/>
    <row r="2471" s="2" customFormat="1" ht="15.75" customHeight="1"/>
    <row r="2472" s="2" customFormat="1" ht="15.75" customHeight="1"/>
    <row r="2473" s="2" customFormat="1" ht="15.75" customHeight="1"/>
    <row r="2474" s="2" customFormat="1" ht="15.75" customHeight="1"/>
    <row r="2475" s="2" customFormat="1" ht="15.75" customHeight="1"/>
    <row r="2476" s="2" customFormat="1" ht="15.75" customHeight="1"/>
    <row r="2477" s="2" customFormat="1" ht="15.75" customHeight="1"/>
    <row r="2478" s="2" customFormat="1" ht="15.75" customHeight="1"/>
    <row r="2479" s="2" customFormat="1" ht="15.75" customHeight="1"/>
    <row r="2480" s="2" customFormat="1" ht="15.75" customHeight="1"/>
    <row r="2481" s="2" customFormat="1" ht="15.75" customHeight="1"/>
    <row r="2482" s="2" customFormat="1" ht="15.75" customHeight="1"/>
    <row r="2483" s="2" customFormat="1" ht="15.75" customHeight="1"/>
    <row r="2484" s="2" customFormat="1" ht="15.75" customHeight="1"/>
    <row r="2485" s="2" customFormat="1" ht="15.75" customHeight="1"/>
    <row r="2486" s="2" customFormat="1" ht="15.75" customHeight="1"/>
    <row r="2487" s="2" customFormat="1" ht="15.75" customHeight="1"/>
    <row r="2488" s="2" customFormat="1" ht="15.75" customHeight="1"/>
    <row r="2489" s="2" customFormat="1" ht="15.75" customHeight="1"/>
    <row r="2490" s="2" customFormat="1" ht="15.75" customHeight="1"/>
    <row r="2491" s="2" customFormat="1" ht="15.75" customHeight="1"/>
    <row r="2492" s="2" customFormat="1" ht="15.75" customHeight="1"/>
    <row r="2493" s="2" customFormat="1" ht="15.75" customHeight="1"/>
    <row r="2494" s="2" customFormat="1" ht="15.75" customHeight="1"/>
    <row r="2495" s="2" customFormat="1" ht="15.75" customHeight="1"/>
    <row r="2496" s="2" customFormat="1" ht="15.75" customHeight="1"/>
    <row r="2497" s="2" customFormat="1" ht="15.75" customHeight="1"/>
    <row r="2498" s="2" customFormat="1" ht="15.75" customHeight="1"/>
    <row r="2499" s="2" customFormat="1" ht="15.75" customHeight="1"/>
    <row r="2500" s="2" customFormat="1" ht="15.75" customHeight="1"/>
    <row r="2501" s="2" customFormat="1" ht="15.75" customHeight="1"/>
    <row r="2502" s="2" customFormat="1" ht="15.75" customHeight="1"/>
    <row r="2503" s="2" customFormat="1" ht="15.75" customHeight="1"/>
    <row r="2504" s="2" customFormat="1" ht="15.75" customHeight="1"/>
    <row r="2505" s="2" customFormat="1" ht="15.75" customHeight="1"/>
    <row r="2506" s="2" customFormat="1" ht="15.75" customHeight="1"/>
    <row r="2507" s="2" customFormat="1" ht="15.75" customHeight="1"/>
    <row r="2508" s="2" customFormat="1" ht="15.75" customHeight="1"/>
    <row r="2509" s="2" customFormat="1" ht="15.75" customHeight="1"/>
    <row r="2510" s="2" customFormat="1" ht="15.75" customHeight="1"/>
    <row r="2511" s="2" customFormat="1" ht="15.75" customHeight="1"/>
    <row r="2512" s="2" customFormat="1" ht="15.75" customHeight="1"/>
    <row r="2513" s="2" customFormat="1" ht="15.75" customHeight="1"/>
    <row r="2514" s="2" customFormat="1" ht="15.75" customHeight="1"/>
    <row r="2515" s="2" customFormat="1" ht="15.75" customHeight="1"/>
    <row r="2516" s="2" customFormat="1" ht="15.75" customHeight="1"/>
    <row r="2517" s="2" customFormat="1" ht="15.75" customHeight="1"/>
    <row r="2518" s="2" customFormat="1" ht="15.75" customHeight="1"/>
    <row r="2519" s="2" customFormat="1" ht="15.75" customHeight="1"/>
    <row r="2520" s="2" customFormat="1" ht="15.75" customHeight="1"/>
    <row r="2521" s="2" customFormat="1" ht="15.75" customHeight="1"/>
    <row r="2522" s="2" customFormat="1" ht="15.75" customHeight="1"/>
    <row r="2523" s="2" customFormat="1" ht="15.75" customHeight="1"/>
    <row r="2524" s="2" customFormat="1" ht="15.75" customHeight="1"/>
    <row r="2525" s="2" customFormat="1" ht="15.75" customHeight="1"/>
    <row r="2526" s="2" customFormat="1" ht="15.75" customHeight="1"/>
    <row r="2527" s="2" customFormat="1" ht="15.75" customHeight="1"/>
    <row r="2528" s="2" customFormat="1" ht="15.75" customHeight="1"/>
    <row r="2529" s="2" customFormat="1" ht="15.75" customHeight="1"/>
    <row r="2530" s="2" customFormat="1" ht="15.75" customHeight="1"/>
    <row r="2531" s="2" customFormat="1" ht="15.75" customHeight="1"/>
    <row r="2532" s="2" customFormat="1" ht="15.75" customHeight="1"/>
    <row r="2533" s="2" customFormat="1" ht="15.75" customHeight="1"/>
    <row r="2534" s="2" customFormat="1" ht="15.75" customHeight="1"/>
    <row r="2535" s="2" customFormat="1" ht="15.75" customHeight="1"/>
    <row r="2536" s="2" customFormat="1" ht="15.75" customHeight="1"/>
    <row r="2537" s="2" customFormat="1" ht="15.75" customHeight="1"/>
    <row r="2538" s="2" customFormat="1" ht="15.75" customHeight="1"/>
    <row r="2539" s="2" customFormat="1" ht="15.75" customHeight="1"/>
    <row r="2540" s="2" customFormat="1" ht="15.75" customHeight="1"/>
    <row r="2541" s="2" customFormat="1" ht="15.75" customHeight="1"/>
    <row r="2542" s="2" customFormat="1" ht="15.75" customHeight="1"/>
    <row r="2543" s="2" customFormat="1" ht="15.75" customHeight="1"/>
    <row r="2544" s="2" customFormat="1" ht="15.75" customHeight="1"/>
    <row r="2545" s="2" customFormat="1" ht="15.75" customHeight="1"/>
    <row r="2546" s="2" customFormat="1" ht="15.75" customHeight="1"/>
    <row r="2547" s="2" customFormat="1" ht="15.75" customHeight="1"/>
    <row r="2548" s="2" customFormat="1" ht="15.75" customHeight="1"/>
    <row r="2549" s="2" customFormat="1" ht="15.75" customHeight="1"/>
    <row r="2550" s="2" customFormat="1" ht="15.75" customHeight="1"/>
    <row r="2551" s="2" customFormat="1" ht="15.75" customHeight="1"/>
    <row r="2552" s="2" customFormat="1" ht="15.75" customHeight="1"/>
    <row r="2553" s="2" customFormat="1" ht="15.75" customHeight="1"/>
    <row r="2554" s="2" customFormat="1" ht="15.75" customHeight="1"/>
    <row r="2555" s="2" customFormat="1" ht="15.75" customHeight="1"/>
    <row r="2556" s="2" customFormat="1" ht="15.75" customHeight="1"/>
    <row r="2557" s="2" customFormat="1" ht="15.75" customHeight="1"/>
    <row r="2558" s="2" customFormat="1" ht="15.75" customHeight="1"/>
    <row r="2559" s="2" customFormat="1" ht="15.75" customHeight="1"/>
    <row r="2560" s="2" customFormat="1" ht="15.75" customHeight="1"/>
    <row r="2561" s="2" customFormat="1" ht="15.75" customHeight="1"/>
    <row r="2562" s="2" customFormat="1" ht="15.75" customHeight="1"/>
    <row r="2563" s="2" customFormat="1" ht="15.75" customHeight="1"/>
    <row r="2564" s="2" customFormat="1" ht="15.75" customHeight="1" thickBot="1"/>
    <row r="2565" ht="15"/>
    <row r="2566" ht="15"/>
    <row r="2567" ht="15"/>
    <row r="2568" ht="15"/>
    <row r="2569" ht="15"/>
  </sheetData>
  <sheetProtection algorithmName="SHA-512" hashValue="52lMTngIeWAgGMVUE3QX4sJo8mHcf9D8+PW9MCBymvc6uO6mq9eg9O0itglTq7GQHCK3u/EuH0JlGWvhg6ZA8w==" saltValue="pFfdeLU8Gke6Fxtm9VUGxw==" spinCount="100000" sheet="1" objects="1" scenarios="1"/>
  <mergeCells count="55">
    <mergeCell ref="B409:E409"/>
    <mergeCell ref="A408:F408"/>
    <mergeCell ref="A311:C311"/>
    <mergeCell ref="A314:C314"/>
    <mergeCell ref="A358:B358"/>
    <mergeCell ref="A363:B363"/>
    <mergeCell ref="A317:C317"/>
    <mergeCell ref="A381:C381"/>
    <mergeCell ref="A384:C384"/>
    <mergeCell ref="A387:C387"/>
    <mergeCell ref="A390:C390"/>
    <mergeCell ref="A393:C393"/>
    <mergeCell ref="A353:B353"/>
    <mergeCell ref="A320:C320"/>
    <mergeCell ref="A336:B336"/>
    <mergeCell ref="A330:B330"/>
    <mergeCell ref="A1:F2"/>
    <mergeCell ref="A5:F5"/>
    <mergeCell ref="A77:F77"/>
    <mergeCell ref="A118:F118"/>
    <mergeCell ref="A144:F144"/>
    <mergeCell ref="A3:F3"/>
    <mergeCell ref="B65:E65"/>
    <mergeCell ref="A4:F4"/>
    <mergeCell ref="A65:A76"/>
    <mergeCell ref="F65:F76"/>
    <mergeCell ref="B76:E76"/>
    <mergeCell ref="B66:E66"/>
    <mergeCell ref="B112:E112"/>
    <mergeCell ref="B138:E138"/>
    <mergeCell ref="B175:E175"/>
    <mergeCell ref="A308:C308"/>
    <mergeCell ref="C142:E142"/>
    <mergeCell ref="C116:E116"/>
    <mergeCell ref="C75:E75"/>
    <mergeCell ref="A306:F306"/>
    <mergeCell ref="A182:F182"/>
    <mergeCell ref="E307:F397"/>
    <mergeCell ref="B293:E293"/>
    <mergeCell ref="B417:E417"/>
    <mergeCell ref="C426:E426"/>
    <mergeCell ref="C425:E425"/>
    <mergeCell ref="E162:F173"/>
    <mergeCell ref="C180:E180"/>
    <mergeCell ref="C304:E304"/>
    <mergeCell ref="C415:E415"/>
    <mergeCell ref="A342:C342"/>
    <mergeCell ref="A347:C347"/>
    <mergeCell ref="A333:B333"/>
    <mergeCell ref="A368:B368"/>
    <mergeCell ref="A326:C326"/>
    <mergeCell ref="A373:C373"/>
    <mergeCell ref="A327:B327"/>
    <mergeCell ref="A339:B339"/>
    <mergeCell ref="A348:B348"/>
  </mergeCells>
  <printOptions/>
  <pageMargins left="0.511811024" right="0.511811024" top="0.787401575" bottom="0.787401575" header="0.31496062" footer="0.31496062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 topLeftCell="A1">
      <selection activeCell="A1" sqref="A1:B7"/>
    </sheetView>
  </sheetViews>
  <sheetFormatPr defaultColWidth="9.140625" defaultRowHeight="15"/>
  <cols>
    <col min="1" max="1" width="24.421875" style="0" bestFit="1" customWidth="1"/>
  </cols>
  <sheetData>
    <row r="1" ht="15">
      <c r="A1" t="s">
        <v>79</v>
      </c>
    </row>
    <row r="2" ht="15">
      <c r="B2">
        <v>0</v>
      </c>
    </row>
    <row r="3" spans="1:2" ht="15.75">
      <c r="A3" s="51" t="s">
        <v>68</v>
      </c>
      <c r="B3" s="51">
        <v>1</v>
      </c>
    </row>
    <row r="4" spans="1:2" ht="15.75">
      <c r="A4" s="51" t="s">
        <v>69</v>
      </c>
      <c r="B4" s="51">
        <v>2</v>
      </c>
    </row>
    <row r="5" spans="1:2" ht="15.75">
      <c r="A5" s="51" t="s">
        <v>80</v>
      </c>
      <c r="B5" s="51">
        <v>3</v>
      </c>
    </row>
    <row r="6" spans="1:2" ht="15.75">
      <c r="A6" s="51" t="s">
        <v>70</v>
      </c>
      <c r="B6" s="51">
        <v>4</v>
      </c>
    </row>
    <row r="7" spans="1:2" ht="15.75">
      <c r="A7" s="51" t="s">
        <v>77</v>
      </c>
      <c r="B7" s="51">
        <v>5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castropv</dc:creator>
  <cp:keywords/>
  <dc:description/>
  <cp:lastModifiedBy>castropv</cp:lastModifiedBy>
  <dcterms:created xsi:type="dcterms:W3CDTF">2012-11-17T17:07:19Z</dcterms:created>
  <dcterms:modified xsi:type="dcterms:W3CDTF">2015-03-17T21:41:27Z</dcterms:modified>
  <cp:category/>
  <cp:version/>
  <cp:contentType/>
  <cp:contentStatus/>
</cp:coreProperties>
</file>