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EOVANIFO\Desktop\"/>
    </mc:Choice>
  </mc:AlternateContent>
  <bookViews>
    <workbookView xWindow="0" yWindow="0" windowWidth="24000" windowHeight="9720" tabRatio="679"/>
  </bookViews>
  <sheets>
    <sheet name="Conceitos" sheetId="19" r:id="rId1"/>
    <sheet name="Quantidades" sheetId="23" r:id="rId2"/>
    <sheet name="Financeiro" sheetId="26" r:id="rId3"/>
    <sheet name="Arrecadação Efetiva" sheetId="27" r:id="rId4"/>
    <sheet name="Indicadores" sheetId="28" r:id="rId5"/>
  </sheets>
  <definedNames>
    <definedName name="_xlnm.Print_Titles" localSheetId="1">Quantidades!$1:$7</definedName>
  </definedNames>
  <calcPr calcId="152511"/>
</workbook>
</file>

<file path=xl/calcChain.xml><?xml version="1.0" encoding="utf-8"?>
<calcChain xmlns="http://schemas.openxmlformats.org/spreadsheetml/2006/main">
  <c r="C9" i="27" l="1"/>
  <c r="B9" i="27"/>
  <c r="P9" i="26"/>
  <c r="O9" i="26"/>
  <c r="O8" i="26"/>
  <c r="N10" i="26"/>
  <c r="F11" i="26"/>
  <c r="E11" i="26"/>
  <c r="R10" i="23"/>
  <c r="Q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B10" i="26" l="1"/>
  <c r="G10" i="26"/>
  <c r="F10" i="26"/>
  <c r="E10" i="26"/>
  <c r="M10" i="26"/>
  <c r="L10" i="26"/>
  <c r="K10" i="26"/>
  <c r="J10" i="26"/>
  <c r="I10" i="26"/>
  <c r="H10" i="26"/>
  <c r="D10" i="26"/>
  <c r="C10" i="26"/>
  <c r="F12" i="28" l="1"/>
  <c r="F15" i="28"/>
  <c r="F21" i="28" l="1"/>
  <c r="F18" i="28"/>
  <c r="E26" i="28" l="1"/>
  <c r="E20" i="28"/>
  <c r="E14" i="28"/>
  <c r="E8" i="28"/>
  <c r="P9" i="23"/>
  <c r="P10" i="23" s="1"/>
  <c r="D11" i="23" s="1"/>
  <c r="O9" i="23"/>
  <c r="S9" i="23" s="1"/>
  <c r="O8" i="23"/>
  <c r="O10" i="23" s="1"/>
  <c r="C11" i="23" s="1"/>
  <c r="E5" i="28"/>
  <c r="E17" i="28"/>
  <c r="E11" i="28"/>
  <c r="E23" i="28"/>
  <c r="S8" i="23" l="1"/>
  <c r="T9" i="23"/>
  <c r="E6" i="28" l="1"/>
  <c r="E7" i="28" s="1"/>
  <c r="E9" i="28"/>
  <c r="E10" i="28" s="1"/>
  <c r="F20" i="28" l="1"/>
  <c r="F14" i="28"/>
  <c r="F26" i="28"/>
  <c r="F11" i="28" l="1"/>
  <c r="F8" i="28"/>
  <c r="F17" i="28"/>
  <c r="F5" i="28"/>
  <c r="E15" i="28" l="1"/>
  <c r="F23" i="28"/>
  <c r="E12" i="28"/>
  <c r="F24" i="28"/>
  <c r="F16" i="28"/>
  <c r="F13" i="28"/>
  <c r="F9" i="28"/>
  <c r="F10" i="28" s="1"/>
  <c r="E21" i="28" l="1"/>
  <c r="E16" i="28"/>
  <c r="E18" i="28"/>
  <c r="E13" i="28"/>
  <c r="F19" i="28"/>
  <c r="F27" i="28"/>
  <c r="F28" i="28" s="1"/>
  <c r="F22" i="28"/>
  <c r="F6" i="28"/>
  <c r="F7" i="28" s="1"/>
  <c r="F25" i="28"/>
  <c r="E27" i="28" l="1"/>
  <c r="E28" i="28" s="1"/>
  <c r="E22" i="28"/>
  <c r="E24" i="28"/>
  <c r="E25" i="28" s="1"/>
  <c r="E19" i="28"/>
</calcChain>
</file>

<file path=xl/sharedStrings.xml><?xml version="1.0" encoding="utf-8"?>
<sst xmlns="http://schemas.openxmlformats.org/spreadsheetml/2006/main" count="192" uniqueCount="85">
  <si>
    <t>Período de Competência</t>
  </si>
  <si>
    <t>Arrecadadas</t>
  </si>
  <si>
    <t>QUANTIDADES DE MULTAS</t>
  </si>
  <si>
    <r>
      <t xml:space="preserve">Definitivamente constituídas - </t>
    </r>
    <r>
      <rPr>
        <sz val="11"/>
        <color theme="1"/>
        <rFont val="Calibri"/>
        <family val="2"/>
        <scheme val="minor"/>
      </rPr>
      <t>sanção contra a qual não cabe mais recurso na esfera administrativa;</t>
    </r>
  </si>
  <si>
    <r>
      <t xml:space="preserve">Pendentes de inscrição no Cadin - </t>
    </r>
    <r>
      <rPr>
        <sz val="11"/>
        <color theme="1"/>
        <rFont val="Calibri"/>
        <family val="2"/>
        <scheme val="minor"/>
      </rPr>
      <t>quantidade de devedores pendentes de inscrição no Cadin por ano de competência;</t>
    </r>
  </si>
  <si>
    <t>CONCEITOS RELACIONADOS AOS ESTÁGIOS DAS MULTAS APLICADAS:</t>
  </si>
  <si>
    <r>
      <t xml:space="preserve">Canceladas por decisão administrativa - </t>
    </r>
    <r>
      <rPr>
        <sz val="11"/>
        <color theme="1"/>
        <rFont val="Calibri"/>
        <family val="2"/>
        <scheme val="minor"/>
      </rPr>
      <t>não devem ser consideradas as multas prescritas e as excluídas por erro operacional;</t>
    </r>
  </si>
  <si>
    <r>
      <t xml:space="preserve">Exigível - </t>
    </r>
    <r>
      <rPr>
        <sz val="11"/>
        <color theme="1"/>
        <rFont val="Calibri"/>
        <family val="2"/>
        <scheme val="minor"/>
      </rPr>
      <t>multas definitivamente constituídas, não pagas e que não tiveram sua exigibilidade suspensa por decisão judicial ou garantia apresentada em processo judicial;</t>
    </r>
  </si>
  <si>
    <t>ARRECADAÇÃO EFETIVA (R$)</t>
  </si>
  <si>
    <t>Total</t>
  </si>
  <si>
    <t>Demais Situações</t>
  </si>
  <si>
    <t>Multas não inscritas no CADIN</t>
  </si>
  <si>
    <t>Multas com Risco de Prescrição Executória</t>
  </si>
  <si>
    <t>Outras</t>
  </si>
  <si>
    <t>-</t>
  </si>
  <si>
    <t>Descontos</t>
  </si>
  <si>
    <t>ACOMPANHAMENTO DA ARRECADAÇÃO DE MULTAS</t>
  </si>
  <si>
    <t>Processo Administrativo (Não Arrecadadas)</t>
  </si>
  <si>
    <r>
      <t xml:space="preserve">Arrecadadas - </t>
    </r>
    <r>
      <rPr>
        <sz val="11"/>
        <color theme="1"/>
        <rFont val="Calibri"/>
        <family val="2"/>
        <scheme val="minor"/>
      </rPr>
      <t>multas efetivamente recebidas no exercício por período de competência, livres de descontos;</t>
    </r>
  </si>
  <si>
    <r>
      <t xml:space="preserve">Suspensa administrativamente - </t>
    </r>
    <r>
      <rPr>
        <sz val="11"/>
        <color theme="1"/>
        <rFont val="Calibri"/>
        <family val="2"/>
        <scheme val="minor"/>
      </rPr>
      <t>sanção com exigibilidade suspensa por decisão administrativa.</t>
    </r>
  </si>
  <si>
    <t>Exercícios</t>
  </si>
  <si>
    <t>Canceladas Administrativamente</t>
  </si>
  <si>
    <t>Suspensas  Administrativamente</t>
  </si>
  <si>
    <t>Multas Exigíveis e Definitivamente Constituidas</t>
  </si>
  <si>
    <t>MONTANTE FINANCEIRO (R$)</t>
  </si>
  <si>
    <t>Validação</t>
  </si>
  <si>
    <r>
      <t xml:space="preserve">Aplicadas - </t>
    </r>
    <r>
      <rPr>
        <sz val="11"/>
        <color theme="1"/>
        <rFont val="Calibri"/>
        <family val="2"/>
        <scheme val="minor"/>
      </rPr>
      <t>multas com base em autos de infração emitidos, devidamente ajustadas pelas eventuais majorações ou reduções. Não devem ser consideradas as que deram origem a Termo de Ajustamento de Contuda (TAC) objeto de contra-prestação em bens ou serviços;</t>
    </r>
  </si>
  <si>
    <t>Valores</t>
  </si>
  <si>
    <t>Multas Aplicadas</t>
  </si>
  <si>
    <t>Período de Competência da Multa Aplicada</t>
  </si>
  <si>
    <t>Valores efetivamente arrecadados</t>
  </si>
  <si>
    <t>Quantidade</t>
  </si>
  <si>
    <t>Multas Aplicadas por Período de Competência</t>
  </si>
  <si>
    <t>Validação do Estoque de Multas Aplicadas</t>
  </si>
  <si>
    <t>a</t>
  </si>
  <si>
    <t>b</t>
  </si>
  <si>
    <t>R$</t>
  </si>
  <si>
    <t>c</t>
  </si>
  <si>
    <t>d</t>
  </si>
  <si>
    <t>a/b x 100</t>
  </si>
  <si>
    <t>a/b x100</t>
  </si>
  <si>
    <r>
      <t>Prescrição da pretensão executória -</t>
    </r>
    <r>
      <rPr>
        <sz val="11"/>
        <color theme="1"/>
        <rFont val="Calibri"/>
        <family val="2"/>
        <scheme val="minor"/>
      </rPr>
      <t xml:space="preserve"> espécie de prescrição quinquenal que atinge a ação de execução dos créditos decorrentes de multa de poder de polícia, cujo prazo se inicia com o trânsito em julgado administrativo das multas, conforme art. 1ª-A da Lei nº 9.873/99. Salvo normativo interno ao contrário, deve-se ter como referência a data limite de 3 anos após o trânsito em julgado administrativo das multas;</t>
    </r>
  </si>
  <si>
    <t>Observações:</t>
  </si>
  <si>
    <t>b) Os campos devem ser preenchidos com os valores monetários nominais (sem atualização, multa de mora e encargos legais);</t>
  </si>
  <si>
    <t>d) Valores consolidados referentes ao montante total de multas aplicadas pela Agência/Entidade fiscalizadora;</t>
  </si>
  <si>
    <t>e) A coluna "Validação" representa a confirmação dos valores inseridos na coluna "Aplicadas" distribuídos pelas demais colunas;</t>
  </si>
  <si>
    <t>f) A coluna "Demais Situações" refere-se aos casos em que as multas não foram canceladas ou suspensas administrativamente, não estão exigíveis e definitivamente constituídas e não foram arrecadadas;</t>
  </si>
  <si>
    <t>g) Nos casos de parcelamentos, deve-se considerar a parte paga como valor arrecadado e o saldo ainda inadimplente deve ser inserido na coluna "Demais situações".</t>
  </si>
  <si>
    <t>b) Nos quadros acima, os campos devem ser preenchidos apenas com quantitativos, ou seja, não devem ser inseridos valores monetários;</t>
  </si>
  <si>
    <t>d) Quantitativos consolidados referentes aos números globais da Agência/Entidade fiscalizadora;</t>
  </si>
  <si>
    <t>e) A coluna "Validação" representa a confirmação das quantidades inseridas na coluna "Aplicadas" distribuídas pelas demais colunas;</t>
  </si>
  <si>
    <t>b) Valores correntes efetivamente arrecadados;</t>
  </si>
  <si>
    <t>d) Valores consolidados referentes aos quantitativos globais da Agência/Entidade fiscalizadora;</t>
  </si>
  <si>
    <t>g) Nos casos de parcelamentos, deve-se considerar a multa como arrecadada;</t>
  </si>
  <si>
    <t>h) Quando forem informadas multas na coluna "Multas com Risco de Prescrição Executória", estas não podem ser inseridas em outros campos, para evitar a dupla contagem.</t>
  </si>
  <si>
    <t>Modelo</t>
  </si>
  <si>
    <t>9.6.1 Número absoluto e percentual de pessoas físicas ou jurídicas pendentes de inscrição no Cadin.</t>
  </si>
  <si>
    <t>9.6.2 Número absoluto e percentual de processos de cobrança de multas que (...) sofram maiores riscos de prescrição.</t>
  </si>
  <si>
    <t>9.6.3 Quantidade de multas canceladas em instâncias administrativas, os valores associados a estas multas e os percentuais de cancelamento em relação ao total de multas aplicadas anualmente.</t>
  </si>
  <si>
    <t>9.6.3 Quantidade de multas suspensas em instâncias administrativas, os valores associados a estas multas e os percentuais de suspensão em relação ao total de multas aplicadas anualmente.</t>
  </si>
  <si>
    <t>9.6.4 Percentuais de recolhimento de multas (em valores e em número de multas recolhidas)</t>
  </si>
  <si>
    <t>Total das Multas Exigíveis e Definitivamente Constituidas</t>
  </si>
  <si>
    <t>Qtde</t>
  </si>
  <si>
    <t>Não inscritas no Cadin</t>
  </si>
  <si>
    <t>Exígíveis e Definitivamente Constituídas</t>
  </si>
  <si>
    <t>%</t>
  </si>
  <si>
    <t>Físico</t>
  </si>
  <si>
    <t>Risco de Prescrição Executória</t>
  </si>
  <si>
    <t>Canceladas</t>
  </si>
  <si>
    <t>Aplicadas</t>
  </si>
  <si>
    <t>Financeiro</t>
  </si>
  <si>
    <t>Suspensas</t>
  </si>
  <si>
    <t>c/d x 100</t>
  </si>
  <si>
    <t>Unid.</t>
  </si>
  <si>
    <t>Subitem do Acórdão</t>
  </si>
  <si>
    <t>Multas</t>
  </si>
  <si>
    <t>Fórm.</t>
  </si>
  <si>
    <t>a) Informações com vistas ao atendimento às determinações contidas no item 9.6 do Acórdão 482/2013-TCU-Plenário;</t>
  </si>
  <si>
    <t>Indicadores de Multas das Entidades Fiscalizadoras - Acórdão 482/2013-TCU-Plenário</t>
  </si>
  <si>
    <t>c) Valores monetários relativos aos exercícios de 2015 ou 2014, de acordo com o período de competência da multa aplicada;</t>
  </si>
  <si>
    <t>c) Quantitativos relativos aos exercícios de 2015 ou 2014, de acordo com o período de competência;</t>
  </si>
  <si>
    <t>c) Valores monetários relativos aos exercícios de 2015 ou 2014, de acordo com o período de competência;</t>
  </si>
  <si>
    <t>Multas Aplicadas por Período Competência</t>
  </si>
  <si>
    <t>ACOMPANHAMENTO DA ARRECADAÇÃO DE MULTAS - Quantidade</t>
  </si>
  <si>
    <t>ACOMPANHAMENTO DA ARRECADAÇÃO DE MULTAS - Valores (R$ 1,00)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</si>
</sst>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0_ ;\-#,##0.00\ "/>
    <numFmt numFmtId="166" formatCode="#,##0_ ;\-#,##0\ "/>
    <numFmt numFmtId="167" formatCode="[$-416]General"/>
    <numFmt numFmtId="168" formatCode="#,##0.00&quot; &quot;;&quot;-&quot;#,##0.00&quot; &quot;;&quot; -&quot;#&quot; &quot;;@&quot; 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7" fontId="8" fillId="0" borderId="0"/>
    <xf numFmtId="168" fontId="8" fillId="0" borderId="0"/>
    <xf numFmtId="9" fontId="2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protection locked="0"/>
    </xf>
    <xf numFmtId="4" fontId="1" fillId="0" borderId="10" xfId="1" applyNumberFormat="1" applyFont="1" applyBorder="1" applyAlignment="1" applyProtection="1">
      <alignment horizontal="right" vertical="center"/>
    </xf>
    <xf numFmtId="4" fontId="2" fillId="0" borderId="6" xfId="1" applyNumberFormat="1" applyFont="1" applyBorder="1" applyAlignment="1" applyProtection="1">
      <alignment horizontal="right" vertical="center"/>
      <protection locked="0"/>
    </xf>
    <xf numFmtId="165" fontId="2" fillId="0" borderId="0" xfId="1" applyNumberFormat="1" applyFont="1" applyBorder="1" applyAlignment="1" applyProtection="1">
      <alignment horizontal="right" vertical="center"/>
      <protection locked="0"/>
    </xf>
    <xf numFmtId="3" fontId="0" fillId="0" borderId="6" xfId="0" applyNumberFormat="1" applyFont="1" applyBorder="1" applyAlignment="1" applyProtection="1">
      <alignment horizontal="right" vertical="center"/>
      <protection locked="0"/>
    </xf>
    <xf numFmtId="3" fontId="0" fillId="0" borderId="13" xfId="0" applyNumberFormat="1" applyFont="1" applyBorder="1" applyAlignment="1" applyProtection="1">
      <alignment horizontal="right" vertical="center"/>
      <protection locked="0"/>
    </xf>
    <xf numFmtId="3" fontId="0" fillId="3" borderId="0" xfId="0" applyNumberFormat="1" applyFont="1" applyFill="1" applyBorder="1" applyAlignment="1" applyProtection="1">
      <alignment horizontal="center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165" fontId="2" fillId="3" borderId="0" xfId="1" applyNumberFormat="1" applyFont="1" applyFill="1" applyBorder="1" applyAlignment="1" applyProtection="1">
      <alignment horizontal="center" vertical="center"/>
    </xf>
    <xf numFmtId="3" fontId="0" fillId="3" borderId="2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3" borderId="0" xfId="1" applyNumberFormat="1" applyFont="1" applyFill="1" applyBorder="1" applyAlignment="1" applyProtection="1">
      <alignment horizontal="center" vertical="center"/>
    </xf>
    <xf numFmtId="4" fontId="1" fillId="0" borderId="0" xfId="1" applyNumberFormat="1" applyFont="1" applyBorder="1" applyAlignment="1" applyProtection="1">
      <alignment horizontal="right" vertical="center"/>
    </xf>
    <xf numFmtId="4" fontId="2" fillId="3" borderId="4" xfId="1" applyNumberFormat="1" applyFont="1" applyFill="1" applyBorder="1" applyAlignment="1" applyProtection="1">
      <alignment horizontal="center" vertical="center"/>
    </xf>
    <xf numFmtId="4" fontId="2" fillId="3" borderId="11" xfId="1" applyNumberFormat="1" applyFont="1" applyFill="1" applyBorder="1" applyAlignment="1" applyProtection="1">
      <alignment horizontal="center" vertical="center"/>
    </xf>
    <xf numFmtId="4" fontId="2" fillId="3" borderId="2" xfId="1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15" xfId="0" applyNumberFormat="1" applyFont="1" applyBorder="1" applyAlignment="1" applyProtection="1">
      <alignment horizontal="right" vertical="center"/>
    </xf>
    <xf numFmtId="166" fontId="1" fillId="0" borderId="15" xfId="0" applyNumberFormat="1" applyFont="1" applyBorder="1" applyAlignment="1" applyProtection="1">
      <alignment horizontal="right" vertical="center"/>
    </xf>
    <xf numFmtId="0" fontId="7" fillId="0" borderId="0" xfId="0" applyFont="1" applyProtection="1">
      <protection locked="0"/>
    </xf>
    <xf numFmtId="0" fontId="0" fillId="0" borderId="16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3" fontId="1" fillId="0" borderId="11" xfId="0" applyNumberFormat="1" applyFont="1" applyBorder="1" applyAlignment="1" applyProtection="1">
      <alignment horizontal="right" vertical="center"/>
    </xf>
    <xf numFmtId="165" fontId="1" fillId="0" borderId="0" xfId="0" applyNumberFormat="1" applyFont="1" applyBorder="1" applyAlignment="1" applyProtection="1">
      <alignment horizontal="right" vertical="center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Border="1" applyAlignment="1">
      <alignment horizontal="right" vertical="center"/>
    </xf>
    <xf numFmtId="10" fontId="1" fillId="0" borderId="12" xfId="4" quotePrefix="1" applyNumberFormat="1" applyFont="1" applyBorder="1" applyAlignment="1">
      <alignment horizontal="right" vertical="center"/>
    </xf>
    <xf numFmtId="10" fontId="1" fillId="0" borderId="1" xfId="4" quotePrefix="1" applyNumberFormat="1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6" fontId="1" fillId="0" borderId="15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10" fontId="1" fillId="0" borderId="20" xfId="4" quotePrefix="1" applyNumberFormat="1" applyFont="1" applyBorder="1" applyAlignment="1">
      <alignment horizontal="right" vertical="center"/>
    </xf>
    <xf numFmtId="10" fontId="1" fillId="0" borderId="21" xfId="4" quotePrefix="1" applyNumberFormat="1" applyFont="1" applyBorder="1" applyAlignment="1">
      <alignment horizontal="right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166" fontId="0" fillId="0" borderId="23" xfId="0" applyNumberFormat="1" applyBorder="1" applyAlignment="1">
      <alignment horizontal="righ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10" fontId="1" fillId="0" borderId="18" xfId="4" quotePrefix="1" applyNumberFormat="1" applyFont="1" applyBorder="1" applyAlignment="1">
      <alignment horizontal="right" vertical="center"/>
    </xf>
    <xf numFmtId="10" fontId="1" fillId="0" borderId="25" xfId="4" quotePrefix="1" applyNumberFormat="1" applyFont="1" applyBorder="1" applyAlignment="1">
      <alignment horizontal="right" vertical="center"/>
    </xf>
    <xf numFmtId="165" fontId="0" fillId="0" borderId="23" xfId="0" applyNumberFormat="1" applyBorder="1" applyAlignment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3" fontId="5" fillId="0" borderId="13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6" fontId="1" fillId="0" borderId="7" xfId="0" applyNumberFormat="1" applyFont="1" applyBorder="1" applyAlignment="1" applyProtection="1">
      <alignment horizontal="right" vertical="center"/>
    </xf>
    <xf numFmtId="3" fontId="0" fillId="0" borderId="4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Fill="1" applyBorder="1" applyAlignment="1" applyProtection="1">
      <alignment horizontal="right" vertical="center"/>
    </xf>
    <xf numFmtId="4" fontId="1" fillId="0" borderId="13" xfId="1" applyNumberFormat="1" applyFont="1" applyBorder="1" applyAlignment="1" applyProtection="1">
      <alignment horizontal="right" vertical="center"/>
    </xf>
    <xf numFmtId="4" fontId="2" fillId="0" borderId="13" xfId="1" applyNumberFormat="1" applyFont="1" applyFill="1" applyBorder="1" applyAlignment="1" applyProtection="1">
      <alignment horizontal="right" vertical="center"/>
      <protection locked="0"/>
    </xf>
    <xf numFmtId="4" fontId="2" fillId="0" borderId="4" xfId="1" applyNumberFormat="1" applyFont="1" applyBorder="1" applyAlignment="1" applyProtection="1">
      <alignment horizontal="right" vertical="center"/>
      <protection locked="0"/>
    </xf>
    <xf numFmtId="4" fontId="2" fillId="0" borderId="4" xfId="1" applyNumberFormat="1" applyFont="1" applyFill="1" applyBorder="1" applyAlignment="1" applyProtection="1">
      <alignment horizontal="right" vertical="center"/>
      <protection locked="0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2" fillId="0" borderId="13" xfId="1" applyNumberFormat="1" applyFont="1" applyBorder="1" applyAlignment="1" applyProtection="1">
      <alignment horizontal="right" vertical="center"/>
      <protection locked="0"/>
    </xf>
    <xf numFmtId="4" fontId="1" fillId="0" borderId="15" xfId="1" applyNumberFormat="1" applyFont="1" applyBorder="1" applyAlignment="1" applyProtection="1">
      <alignment horizontal="right" vertical="center"/>
    </xf>
    <xf numFmtId="4" fontId="1" fillId="0" borderId="11" xfId="1" applyNumberFormat="1" applyFont="1" applyBorder="1" applyAlignment="1" applyProtection="1">
      <alignment horizontal="right" vertical="center"/>
    </xf>
    <xf numFmtId="165" fontId="1" fillId="0" borderId="2" xfId="1" applyNumberFormat="1" applyFont="1" applyFill="1" applyBorder="1" applyAlignment="1" applyProtection="1">
      <alignment horizontal="right" vertical="center"/>
    </xf>
    <xf numFmtId="3" fontId="1" fillId="0" borderId="15" xfId="0" applyNumberFormat="1" applyFont="1" applyBorder="1" applyAlignment="1" applyProtection="1">
      <alignment horizontal="right" vertical="center"/>
    </xf>
    <xf numFmtId="3" fontId="1" fillId="0" borderId="10" xfId="0" applyNumberFormat="1" applyFont="1" applyBorder="1" applyAlignment="1" applyProtection="1">
      <alignment horizontal="right" vertical="center"/>
    </xf>
    <xf numFmtId="3" fontId="1" fillId="0" borderId="2" xfId="0" applyNumberFormat="1" applyFont="1" applyBorder="1" applyAlignment="1" applyProtection="1">
      <alignment horizontal="righ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5">
    <cellStyle name="Excel Built-in Comma" xfId="3"/>
    <cellStyle name="Excel Built-in Normal" xfId="2"/>
    <cellStyle name="Normal" xfId="0" builtinId="0"/>
    <cellStyle name="Porcentagem" xfId="4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"/>
  <sheetViews>
    <sheetView tabSelected="1" zoomScale="90" zoomScaleNormal="90" workbookViewId="0">
      <selection activeCell="M19" sqref="M19"/>
    </sheetView>
  </sheetViews>
  <sheetFormatPr defaultRowHeight="15" x14ac:dyDescent="0.25"/>
  <cols>
    <col min="8" max="8" width="26.140625" customWidth="1"/>
  </cols>
  <sheetData>
    <row r="2" spans="1:15" ht="23.25" customHeight="1" x14ac:dyDescent="0.25">
      <c r="A2" s="98" t="s">
        <v>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30" customHeight="1" x14ac:dyDescent="0.25">
      <c r="A3" s="97" t="s">
        <v>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30" customHeight="1" x14ac:dyDescent="0.25">
      <c r="A4" s="97" t="s">
        <v>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30" customHeight="1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5" ht="30" customHeight="1" x14ac:dyDescent="0.25">
      <c r="A6" s="97" t="s">
        <v>18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30" customHeight="1" x14ac:dyDescent="0.25">
      <c r="A7" s="97" t="s">
        <v>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 ht="43.5" customHeight="1" x14ac:dyDescent="0.25">
      <c r="A8" s="99" t="s">
        <v>41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30" customHeight="1" x14ac:dyDescent="0.25">
      <c r="A9" s="99" t="s">
        <v>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ht="31.5" customHeight="1" x14ac:dyDescent="0.25">
      <c r="A10" s="97" t="s">
        <v>19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</sheetData>
  <mergeCells count="9">
    <mergeCell ref="A10:O10"/>
    <mergeCell ref="A2:O2"/>
    <mergeCell ref="A3:O3"/>
    <mergeCell ref="A4:O4"/>
    <mergeCell ref="A5:O5"/>
    <mergeCell ref="A6:O6"/>
    <mergeCell ref="A7:O7"/>
    <mergeCell ref="A8:O8"/>
    <mergeCell ref="A9:O9"/>
  </mergeCells>
  <pageMargins left="0.511811024" right="0.511811024" top="0.78740157499999996" bottom="0.78740157499999996" header="0.31496062000000002" footer="0.31496062000000002"/>
  <pageSetup paperSize="9" scale="8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Normal="100" workbookViewId="0">
      <selection activeCell="A23" sqref="A23"/>
    </sheetView>
  </sheetViews>
  <sheetFormatPr defaultRowHeight="15" x14ac:dyDescent="0.25"/>
  <cols>
    <col min="1" max="1" width="16.85546875" style="1" customWidth="1"/>
    <col min="2" max="2" width="12.28515625" style="1" bestFit="1" customWidth="1"/>
    <col min="3" max="20" width="9.7109375" style="1" customWidth="1"/>
    <col min="21" max="16384" width="9.140625" style="1"/>
  </cols>
  <sheetData>
    <row r="1" spans="1:21" ht="39" x14ac:dyDescent="0.6">
      <c r="A1" s="30" t="s">
        <v>55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23.25" x14ac:dyDescent="0.25">
      <c r="A2" s="104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1" ht="18.75" x14ac:dyDescent="0.25">
      <c r="A3" s="8" t="s">
        <v>2</v>
      </c>
      <c r="B3" s="7"/>
      <c r="C3" s="7"/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37.5" customHeight="1" x14ac:dyDescent="0.25">
      <c r="A4" s="105" t="s">
        <v>28</v>
      </c>
      <c r="B4" s="106"/>
      <c r="C4" s="114" t="s">
        <v>1</v>
      </c>
      <c r="D4" s="115"/>
      <c r="E4" s="118" t="s">
        <v>21</v>
      </c>
      <c r="F4" s="106"/>
      <c r="G4" s="112" t="s">
        <v>17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22" t="s">
        <v>25</v>
      </c>
      <c r="T4" s="122"/>
    </row>
    <row r="5" spans="1:21" ht="37.5" customHeight="1" x14ac:dyDescent="0.25">
      <c r="A5" s="107"/>
      <c r="B5" s="108"/>
      <c r="C5" s="116"/>
      <c r="D5" s="117"/>
      <c r="E5" s="119"/>
      <c r="F5" s="108"/>
      <c r="G5" s="120" t="s">
        <v>22</v>
      </c>
      <c r="H5" s="121"/>
      <c r="I5" s="120" t="s">
        <v>11</v>
      </c>
      <c r="J5" s="121"/>
      <c r="K5" s="120" t="s">
        <v>12</v>
      </c>
      <c r="L5" s="121"/>
      <c r="M5" s="120" t="s">
        <v>13</v>
      </c>
      <c r="N5" s="121"/>
      <c r="O5" s="120" t="s">
        <v>61</v>
      </c>
      <c r="P5" s="121"/>
      <c r="Q5" s="120" t="s">
        <v>10</v>
      </c>
      <c r="R5" s="121"/>
      <c r="S5" s="123" t="s">
        <v>82</v>
      </c>
      <c r="T5" s="123"/>
    </row>
    <row r="6" spans="1:21" x14ac:dyDescent="0.25">
      <c r="A6" s="106" t="s">
        <v>0</v>
      </c>
      <c r="B6" s="110" t="s">
        <v>31</v>
      </c>
      <c r="C6" s="102" t="s">
        <v>20</v>
      </c>
      <c r="D6" s="103"/>
      <c r="E6" s="102" t="s">
        <v>20</v>
      </c>
      <c r="F6" s="103"/>
      <c r="G6" s="109" t="s">
        <v>20</v>
      </c>
      <c r="H6" s="103"/>
      <c r="I6" s="102" t="s">
        <v>20</v>
      </c>
      <c r="J6" s="103"/>
      <c r="K6" s="102" t="s">
        <v>20</v>
      </c>
      <c r="L6" s="103"/>
      <c r="M6" s="102" t="s">
        <v>20</v>
      </c>
      <c r="N6" s="103"/>
      <c r="O6" s="102" t="s">
        <v>20</v>
      </c>
      <c r="P6" s="103"/>
      <c r="Q6" s="102" t="s">
        <v>20</v>
      </c>
      <c r="R6" s="103"/>
      <c r="S6" s="107"/>
      <c r="T6" s="107"/>
    </row>
    <row r="7" spans="1:21" x14ac:dyDescent="0.25">
      <c r="A7" s="108"/>
      <c r="B7" s="111"/>
      <c r="C7" s="3">
        <v>2015</v>
      </c>
      <c r="D7" s="5">
        <v>2014</v>
      </c>
      <c r="E7" s="3">
        <v>2015</v>
      </c>
      <c r="F7" s="5">
        <v>2014</v>
      </c>
      <c r="G7" s="4">
        <v>2015</v>
      </c>
      <c r="H7" s="5">
        <v>2014</v>
      </c>
      <c r="I7" s="3">
        <v>2015</v>
      </c>
      <c r="J7" s="5">
        <v>2014</v>
      </c>
      <c r="K7" s="3">
        <v>2015</v>
      </c>
      <c r="L7" s="5">
        <v>2014</v>
      </c>
      <c r="M7" s="3">
        <v>2015</v>
      </c>
      <c r="N7" s="5">
        <v>2014</v>
      </c>
      <c r="O7" s="3">
        <v>2015</v>
      </c>
      <c r="P7" s="5">
        <v>2014</v>
      </c>
      <c r="Q7" s="3">
        <v>2015</v>
      </c>
      <c r="R7" s="5">
        <v>2014</v>
      </c>
      <c r="S7" s="4">
        <v>2015</v>
      </c>
      <c r="T7" s="4">
        <v>2014</v>
      </c>
      <c r="U7" s="7"/>
    </row>
    <row r="8" spans="1:21" x14ac:dyDescent="0.25">
      <c r="A8" s="40">
        <v>2015</v>
      </c>
      <c r="B8" s="13"/>
      <c r="C8" s="14"/>
      <c r="D8" s="16" t="s">
        <v>14</v>
      </c>
      <c r="E8" s="14"/>
      <c r="F8" s="16" t="s">
        <v>14</v>
      </c>
      <c r="G8" s="18"/>
      <c r="H8" s="16" t="s">
        <v>14</v>
      </c>
      <c r="I8" s="14"/>
      <c r="J8" s="16" t="s">
        <v>14</v>
      </c>
      <c r="K8" s="14"/>
      <c r="L8" s="16" t="s">
        <v>14</v>
      </c>
      <c r="M8" s="14"/>
      <c r="N8" s="16" t="s">
        <v>14</v>
      </c>
      <c r="O8" s="78">
        <f>SUM(I8,K8,M8)</f>
        <v>0</v>
      </c>
      <c r="P8" s="16" t="s">
        <v>14</v>
      </c>
      <c r="Q8" s="14"/>
      <c r="R8" s="16" t="s">
        <v>14</v>
      </c>
      <c r="S8" s="17">
        <f>IF((B8-(SUM(C8)))=(SUM(E8,G8,O8,Q8)),B8,"Erro")</f>
        <v>0</v>
      </c>
      <c r="T8" s="15" t="s">
        <v>14</v>
      </c>
      <c r="U8" s="7"/>
    </row>
    <row r="9" spans="1:21" x14ac:dyDescent="0.25">
      <c r="A9" s="27">
        <v>2014</v>
      </c>
      <c r="B9" s="13"/>
      <c r="C9" s="14"/>
      <c r="D9" s="82"/>
      <c r="E9" s="14"/>
      <c r="F9" s="82"/>
      <c r="G9" s="18"/>
      <c r="H9" s="82"/>
      <c r="I9" s="14"/>
      <c r="J9" s="82"/>
      <c r="K9" s="14"/>
      <c r="L9" s="82"/>
      <c r="M9" s="14"/>
      <c r="N9" s="82"/>
      <c r="O9" s="79">
        <f>SUM(I9,K9,M9)</f>
        <v>0</v>
      </c>
      <c r="P9" s="83">
        <f>SUM(J9,L9,N9)</f>
        <v>0</v>
      </c>
      <c r="Q9" s="14"/>
      <c r="R9" s="82"/>
      <c r="S9" s="17">
        <f>IF((B9-(SUM(C9:D9)))=(SUM(E9:F9,G9,O9,Q9)),B9,"Erro")</f>
        <v>0</v>
      </c>
      <c r="T9" s="17">
        <f>IF(((B9-D9))=(SUM(F9,H9,P9,R9)),B9,"Erro")</f>
        <v>0</v>
      </c>
    </row>
    <row r="10" spans="1:21" x14ac:dyDescent="0.25">
      <c r="A10" s="96" t="s">
        <v>9</v>
      </c>
      <c r="B10" s="93">
        <f>SUM(B8:B9)</f>
        <v>0</v>
      </c>
      <c r="C10" s="41">
        <f>SUM(C8:C9)</f>
        <v>0</v>
      </c>
      <c r="D10" s="94">
        <f>SUM(D9:D9)</f>
        <v>0</v>
      </c>
      <c r="E10" s="41">
        <f>SUM(E8:E9)</f>
        <v>0</v>
      </c>
      <c r="F10" s="94">
        <f>SUM(F9:F9)</f>
        <v>0</v>
      </c>
      <c r="G10" s="95">
        <f>SUM(G8:G9)</f>
        <v>0</v>
      </c>
      <c r="H10" s="94">
        <f>SUM(H9:H9)</f>
        <v>0</v>
      </c>
      <c r="I10" s="41">
        <f>SUM(I8:I9)</f>
        <v>0</v>
      </c>
      <c r="J10" s="94">
        <f>SUM(J9:J9)</f>
        <v>0</v>
      </c>
      <c r="K10" s="41">
        <f>SUM(K8:K9)</f>
        <v>0</v>
      </c>
      <c r="L10" s="94">
        <f>SUM(L9:L9)</f>
        <v>0</v>
      </c>
      <c r="M10" s="41">
        <f>SUM(M8:M9)</f>
        <v>0</v>
      </c>
      <c r="N10" s="94">
        <f>SUM(N9:N9)</f>
        <v>0</v>
      </c>
      <c r="O10" s="41">
        <f>SUM(O8:O9)</f>
        <v>0</v>
      </c>
      <c r="P10" s="94">
        <f>SUM(P9:P9)</f>
        <v>0</v>
      </c>
      <c r="Q10" s="41">
        <f>SUM(Q8:Q9)</f>
        <v>0</v>
      </c>
      <c r="R10" s="94">
        <f>SUM(R9:R9)</f>
        <v>0</v>
      </c>
      <c r="S10" s="20" t="s">
        <v>14</v>
      </c>
      <c r="T10" s="20" t="s">
        <v>14</v>
      </c>
    </row>
    <row r="11" spans="1:21" x14ac:dyDescent="0.25">
      <c r="A11" s="100" t="s">
        <v>33</v>
      </c>
      <c r="B11" s="101"/>
      <c r="C11" s="55">
        <f>IF(B10-(SUM(C10:D10))=SUM(E10:F10,G10,O10,Q10),B10,"Erro")</f>
        <v>0</v>
      </c>
      <c r="D11" s="29">
        <f>IF(SUM(B9:B9)-(SUM(D10:D10))=SUM(F10:F10,H10,P10,R10),SUM(B9:B9),"Erro")</f>
        <v>0</v>
      </c>
      <c r="E11" s="8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39"/>
    </row>
    <row r="13" spans="1:21" x14ac:dyDescent="0.25">
      <c r="A13" s="50" t="s">
        <v>42</v>
      </c>
    </row>
    <row r="14" spans="1:21" x14ac:dyDescent="0.25">
      <c r="A14" s="49" t="s">
        <v>77</v>
      </c>
    </row>
    <row r="15" spans="1:21" x14ac:dyDescent="0.25">
      <c r="A15" s="49" t="s">
        <v>48</v>
      </c>
    </row>
    <row r="16" spans="1:21" x14ac:dyDescent="0.25">
      <c r="A16" s="49" t="s">
        <v>80</v>
      </c>
    </row>
    <row r="17" spans="1:1" x14ac:dyDescent="0.25">
      <c r="A17" s="49" t="s">
        <v>49</v>
      </c>
    </row>
    <row r="18" spans="1:1" x14ac:dyDescent="0.25">
      <c r="A18" s="49" t="s">
        <v>50</v>
      </c>
    </row>
    <row r="19" spans="1:1" x14ac:dyDescent="0.25">
      <c r="A19" s="49" t="s">
        <v>46</v>
      </c>
    </row>
    <row r="20" spans="1:1" x14ac:dyDescent="0.25">
      <c r="A20" s="49" t="s">
        <v>53</v>
      </c>
    </row>
    <row r="21" spans="1:1" x14ac:dyDescent="0.25">
      <c r="A21" s="56" t="s">
        <v>54</v>
      </c>
    </row>
    <row r="22" spans="1:1" x14ac:dyDescent="0.25">
      <c r="A22" s="49"/>
    </row>
    <row r="23" spans="1:1" x14ac:dyDescent="0.25">
      <c r="A23" s="49"/>
    </row>
  </sheetData>
  <sheetProtection formatCells="0" formatColumns="0" formatRows="0" selectLockedCells="1"/>
  <mergeCells count="24">
    <mergeCell ref="Q5:R5"/>
    <mergeCell ref="S4:T4"/>
    <mergeCell ref="S5:T6"/>
    <mergeCell ref="A2:T2"/>
    <mergeCell ref="A4:B5"/>
    <mergeCell ref="G6:H6"/>
    <mergeCell ref="A6:A7"/>
    <mergeCell ref="B6:B7"/>
    <mergeCell ref="I6:J6"/>
    <mergeCell ref="K6:L6"/>
    <mergeCell ref="Q6:R6"/>
    <mergeCell ref="G4:R4"/>
    <mergeCell ref="C4:D5"/>
    <mergeCell ref="E4:F5"/>
    <mergeCell ref="G5:H5"/>
    <mergeCell ref="I5:J5"/>
    <mergeCell ref="K5:L5"/>
    <mergeCell ref="M5:N5"/>
    <mergeCell ref="O5:P5"/>
    <mergeCell ref="A11:B11"/>
    <mergeCell ref="C6:D6"/>
    <mergeCell ref="E6:F6"/>
    <mergeCell ref="M6:N6"/>
    <mergeCell ref="O6:P6"/>
  </mergeCells>
  <pageMargins left="0.31496062992125984" right="0.31496062992125984" top="0.39370078740157483" bottom="0.39370078740157483" header="0.31496062992125984" footer="0.31496062992125984"/>
  <pageSetup paperSize="9" scale="41" orientation="landscape" r:id="rId1"/>
  <colBreaks count="1" manualBreakCount="1">
    <brk id="10" max="1048575" man="1"/>
  </colBreaks>
  <ignoredErrors>
    <ignoredError sqref="P9 O8:O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16" zoomScaleNormal="100" workbookViewId="0">
      <selection activeCell="A22" sqref="A22"/>
    </sheetView>
  </sheetViews>
  <sheetFormatPr defaultRowHeight="15" x14ac:dyDescent="0.25"/>
  <cols>
    <col min="1" max="16" width="9.7109375" style="1" customWidth="1"/>
    <col min="17" max="16384" width="9.140625" style="1"/>
  </cols>
  <sheetData>
    <row r="1" spans="1:18" ht="39" x14ac:dyDescent="0.6">
      <c r="A1" s="30" t="s">
        <v>55</v>
      </c>
      <c r="H1" s="2"/>
      <c r="I1" s="2"/>
      <c r="J1" s="2"/>
      <c r="K1" s="2"/>
      <c r="L1" s="2"/>
      <c r="M1" s="2"/>
      <c r="N1" s="2"/>
      <c r="O1" s="2"/>
      <c r="P1" s="2"/>
    </row>
    <row r="2" spans="1:18" ht="27" customHeight="1" x14ac:dyDescent="0.25">
      <c r="A2" s="104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ht="26.25" customHeight="1" x14ac:dyDescent="0.25">
      <c r="A3" s="8" t="s">
        <v>24</v>
      </c>
      <c r="B3" s="7"/>
      <c r="C3" s="7"/>
      <c r="D3" s="7"/>
      <c r="E3" s="7"/>
      <c r="F3" s="7"/>
      <c r="G3" s="7"/>
      <c r="H3" s="9"/>
      <c r="I3" s="9"/>
      <c r="J3" s="9"/>
      <c r="K3" s="9"/>
      <c r="L3" s="9"/>
      <c r="M3" s="9"/>
      <c r="N3" s="9"/>
      <c r="O3" s="9"/>
      <c r="P3" s="9"/>
    </row>
    <row r="4" spans="1:18" ht="35.25" customHeight="1" x14ac:dyDescent="0.25">
      <c r="A4" s="122" t="s">
        <v>28</v>
      </c>
      <c r="B4" s="115"/>
      <c r="C4" s="114" t="s">
        <v>15</v>
      </c>
      <c r="D4" s="115"/>
      <c r="E4" s="114" t="s">
        <v>1</v>
      </c>
      <c r="F4" s="115"/>
      <c r="G4" s="118" t="s">
        <v>21</v>
      </c>
      <c r="H4" s="106"/>
      <c r="I4" s="126" t="s">
        <v>17</v>
      </c>
      <c r="J4" s="112"/>
      <c r="K4" s="112"/>
      <c r="L4" s="112"/>
      <c r="M4" s="112"/>
      <c r="N4" s="112"/>
      <c r="O4" s="102" t="s">
        <v>25</v>
      </c>
      <c r="P4" s="109"/>
    </row>
    <row r="5" spans="1:18" ht="39.75" customHeight="1" x14ac:dyDescent="0.25">
      <c r="A5" s="124"/>
      <c r="B5" s="117"/>
      <c r="C5" s="116"/>
      <c r="D5" s="117"/>
      <c r="E5" s="116"/>
      <c r="F5" s="117"/>
      <c r="G5" s="119"/>
      <c r="H5" s="108"/>
      <c r="I5" s="120" t="s">
        <v>22</v>
      </c>
      <c r="J5" s="121"/>
      <c r="K5" s="120" t="s">
        <v>23</v>
      </c>
      <c r="L5" s="121"/>
      <c r="M5" s="120" t="s">
        <v>10</v>
      </c>
      <c r="N5" s="121"/>
      <c r="O5" s="118" t="s">
        <v>32</v>
      </c>
      <c r="P5" s="105"/>
    </row>
    <row r="6" spans="1:18" ht="27" customHeight="1" x14ac:dyDescent="0.25">
      <c r="A6" s="106" t="s">
        <v>0</v>
      </c>
      <c r="B6" s="125" t="s">
        <v>27</v>
      </c>
      <c r="C6" s="116" t="s">
        <v>20</v>
      </c>
      <c r="D6" s="117"/>
      <c r="E6" s="102" t="s">
        <v>20</v>
      </c>
      <c r="F6" s="103"/>
      <c r="G6" s="102" t="s">
        <v>20</v>
      </c>
      <c r="H6" s="103"/>
      <c r="I6" s="102" t="s">
        <v>20</v>
      </c>
      <c r="J6" s="103"/>
      <c r="K6" s="102" t="s">
        <v>20</v>
      </c>
      <c r="L6" s="103"/>
      <c r="M6" s="102" t="s">
        <v>20</v>
      </c>
      <c r="N6" s="103"/>
      <c r="O6" s="119"/>
      <c r="P6" s="107"/>
    </row>
    <row r="7" spans="1:18" ht="27" customHeight="1" x14ac:dyDescent="0.25">
      <c r="A7" s="108"/>
      <c r="B7" s="108"/>
      <c r="C7" s="3">
        <v>2015</v>
      </c>
      <c r="D7" s="5">
        <v>2014</v>
      </c>
      <c r="E7" s="3">
        <v>2015</v>
      </c>
      <c r="F7" s="5">
        <v>2014</v>
      </c>
      <c r="G7" s="3">
        <v>2015</v>
      </c>
      <c r="H7" s="5">
        <v>2014</v>
      </c>
      <c r="I7" s="3">
        <v>2015</v>
      </c>
      <c r="J7" s="5">
        <v>2014</v>
      </c>
      <c r="K7" s="3">
        <v>2015</v>
      </c>
      <c r="L7" s="5">
        <v>2014</v>
      </c>
      <c r="M7" s="3">
        <v>2015</v>
      </c>
      <c r="N7" s="5">
        <v>2014</v>
      </c>
      <c r="O7" s="3">
        <v>2015</v>
      </c>
      <c r="P7" s="4">
        <v>2014</v>
      </c>
    </row>
    <row r="8" spans="1:18" s="7" customFormat="1" ht="25.5" customHeight="1" x14ac:dyDescent="0.25">
      <c r="A8" s="40">
        <v>2015</v>
      </c>
      <c r="B8" s="11"/>
      <c r="C8" s="89"/>
      <c r="D8" s="24" t="s">
        <v>14</v>
      </c>
      <c r="E8" s="85"/>
      <c r="F8" s="24" t="s">
        <v>14</v>
      </c>
      <c r="G8" s="85"/>
      <c r="H8" s="24" t="s">
        <v>14</v>
      </c>
      <c r="I8" s="88"/>
      <c r="J8" s="24" t="s">
        <v>14</v>
      </c>
      <c r="K8" s="85"/>
      <c r="L8" s="24" t="s">
        <v>14</v>
      </c>
      <c r="M8" s="85"/>
      <c r="N8" s="24" t="s">
        <v>14</v>
      </c>
      <c r="O8" s="84">
        <f>IF(B8-SUM(C8,E8)=SUM(G8,I8,K8,M8),B8,"Erro")</f>
        <v>0</v>
      </c>
      <c r="P8" s="22" t="s">
        <v>14</v>
      </c>
    </row>
    <row r="9" spans="1:18" ht="25.5" customHeight="1" x14ac:dyDescent="0.25">
      <c r="A9" s="27">
        <v>2014</v>
      </c>
      <c r="B9" s="11"/>
      <c r="C9" s="89"/>
      <c r="D9" s="86"/>
      <c r="E9" s="85"/>
      <c r="F9" s="86"/>
      <c r="G9" s="85"/>
      <c r="H9" s="86"/>
      <c r="I9" s="85"/>
      <c r="J9" s="86"/>
      <c r="K9" s="85"/>
      <c r="L9" s="87"/>
      <c r="M9" s="85"/>
      <c r="N9" s="86"/>
      <c r="O9" s="84">
        <f>IF(B9-SUM(C9:D9,E9:F9)=SUM(G9:H9,I9,K9,M9),B9,"Erro")</f>
        <v>0</v>
      </c>
      <c r="P9" s="23">
        <f>IF(B9-SUM(D9,F9)=SUM(H9,J9,L9,N9),B9,"Erro")</f>
        <v>0</v>
      </c>
    </row>
    <row r="10" spans="1:18" ht="24.75" customHeight="1" x14ac:dyDescent="0.25">
      <c r="A10" s="96" t="s">
        <v>9</v>
      </c>
      <c r="B10" s="90">
        <f>SUM(B8:B9)</f>
        <v>0</v>
      </c>
      <c r="C10" s="91">
        <f>SUM(C8:C9)</f>
        <v>0</v>
      </c>
      <c r="D10" s="10">
        <f>SUM(D9:D9)</f>
        <v>0</v>
      </c>
      <c r="E10" s="91">
        <f>SUM(E8:E9)</f>
        <v>0</v>
      </c>
      <c r="F10" s="10">
        <f>SUM(F9:F9)</f>
        <v>0</v>
      </c>
      <c r="G10" s="91">
        <f>SUM(G8:G9)</f>
        <v>0</v>
      </c>
      <c r="H10" s="10">
        <f>SUM(H9:H9)</f>
        <v>0</v>
      </c>
      <c r="I10" s="91">
        <f>SUM(I8:I9)</f>
        <v>0</v>
      </c>
      <c r="J10" s="10">
        <f>SUM(J9:J9)</f>
        <v>0</v>
      </c>
      <c r="K10" s="91">
        <f>SUM(K8:K9)</f>
        <v>0</v>
      </c>
      <c r="L10" s="10">
        <f>SUM(L9:L9)</f>
        <v>0</v>
      </c>
      <c r="M10" s="91">
        <f>SUM(M8:M9)</f>
        <v>0</v>
      </c>
      <c r="N10" s="10">
        <f>SUM(N9:N9)</f>
        <v>0</v>
      </c>
      <c r="O10" s="25" t="s">
        <v>14</v>
      </c>
      <c r="P10" s="26" t="s">
        <v>14</v>
      </c>
    </row>
    <row r="11" spans="1:18" ht="24.75" customHeight="1" x14ac:dyDescent="0.25">
      <c r="A11" s="127" t="s">
        <v>33</v>
      </c>
      <c r="B11" s="128"/>
      <c r="C11" s="128"/>
      <c r="D11" s="129"/>
      <c r="E11" s="28">
        <f>IF(B10-(SUM(C10:F10))=SUM(G10:H10,I10,K10,M10),B10,"Erro")</f>
        <v>0</v>
      </c>
      <c r="F11" s="28">
        <f>IF(SUM(B9:B9)-(SUM(D10:D10,F10:F10))=SUM(H10:H10,J10,L10,N10),SUM(B9:B9),"Erro")</f>
        <v>0</v>
      </c>
      <c r="G11" s="42"/>
      <c r="R11" s="6"/>
    </row>
    <row r="13" spans="1:18" x14ac:dyDescent="0.25">
      <c r="A13" s="48" t="s">
        <v>42</v>
      </c>
    </row>
    <row r="14" spans="1:18" x14ac:dyDescent="0.25">
      <c r="A14" s="49" t="s">
        <v>77</v>
      </c>
    </row>
    <row r="15" spans="1:18" x14ac:dyDescent="0.25">
      <c r="A15" s="49" t="s">
        <v>43</v>
      </c>
    </row>
    <row r="16" spans="1:18" x14ac:dyDescent="0.25">
      <c r="A16" s="49" t="s">
        <v>81</v>
      </c>
    </row>
    <row r="17" spans="1:1" x14ac:dyDescent="0.25">
      <c r="A17" s="49" t="s">
        <v>44</v>
      </c>
    </row>
    <row r="18" spans="1:1" x14ac:dyDescent="0.25">
      <c r="A18" s="49" t="s">
        <v>45</v>
      </c>
    </row>
    <row r="19" spans="1:1" x14ac:dyDescent="0.25">
      <c r="A19" s="49" t="s">
        <v>46</v>
      </c>
    </row>
    <row r="20" spans="1:1" x14ac:dyDescent="0.25">
      <c r="A20" s="49" t="s">
        <v>47</v>
      </c>
    </row>
    <row r="21" spans="1:1" x14ac:dyDescent="0.25">
      <c r="A21" s="49"/>
    </row>
    <row r="22" spans="1:1" x14ac:dyDescent="0.25">
      <c r="A22" s="49"/>
    </row>
  </sheetData>
  <sheetProtection formatCells="0" formatColumns="0" formatRows="0" selectLockedCells="1"/>
  <mergeCells count="20">
    <mergeCell ref="A11:D11"/>
    <mergeCell ref="C4:D5"/>
    <mergeCell ref="C6:D6"/>
    <mergeCell ref="E6:F6"/>
    <mergeCell ref="I5:J5"/>
    <mergeCell ref="I6:J6"/>
    <mergeCell ref="G6:H6"/>
    <mergeCell ref="E4:F5"/>
    <mergeCell ref="A2:P2"/>
    <mergeCell ref="A4:B5"/>
    <mergeCell ref="A6:A7"/>
    <mergeCell ref="B6:B7"/>
    <mergeCell ref="O4:P4"/>
    <mergeCell ref="O5:P6"/>
    <mergeCell ref="G4:H5"/>
    <mergeCell ref="I4:N4"/>
    <mergeCell ref="M5:N5"/>
    <mergeCell ref="M6:N6"/>
    <mergeCell ref="K5:L5"/>
    <mergeCell ref="K6:L6"/>
  </mergeCells>
  <pageMargins left="0.31496062992125984" right="0.31496062992125984" top="0.78740157480314965" bottom="0.78740157480314965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4" workbookViewId="0">
      <selection activeCell="A17" sqref="A17"/>
    </sheetView>
  </sheetViews>
  <sheetFormatPr defaultRowHeight="15" x14ac:dyDescent="0.25"/>
  <cols>
    <col min="1" max="3" width="22.7109375" style="1" customWidth="1"/>
    <col min="4" max="4" width="9.140625" style="1"/>
    <col min="5" max="5" width="23.28515625" style="1" customWidth="1"/>
    <col min="6" max="8" width="14.28515625" style="1" bestFit="1" customWidth="1"/>
    <col min="9" max="16384" width="9.140625" style="1"/>
  </cols>
  <sheetData>
    <row r="1" spans="1:3" ht="39" x14ac:dyDescent="0.6">
      <c r="A1" s="30" t="s">
        <v>55</v>
      </c>
      <c r="B1" s="30"/>
    </row>
    <row r="2" spans="1:3" ht="21" x14ac:dyDescent="0.25">
      <c r="A2" s="133" t="s">
        <v>16</v>
      </c>
      <c r="B2" s="133"/>
      <c r="C2" s="133"/>
    </row>
    <row r="3" spans="1:3" ht="26.25" customHeight="1" x14ac:dyDescent="0.25">
      <c r="A3" s="138" t="s">
        <v>8</v>
      </c>
      <c r="B3" s="138"/>
      <c r="C3" s="138"/>
    </row>
    <row r="4" spans="1:3" ht="24" customHeight="1" x14ac:dyDescent="0.25">
      <c r="A4" s="130" t="s">
        <v>29</v>
      </c>
      <c r="B4" s="102" t="s">
        <v>30</v>
      </c>
      <c r="C4" s="109"/>
    </row>
    <row r="5" spans="1:3" ht="24" customHeight="1" x14ac:dyDescent="0.25">
      <c r="A5" s="131"/>
      <c r="B5" s="102" t="s">
        <v>20</v>
      </c>
      <c r="C5" s="109"/>
    </row>
    <row r="6" spans="1:3" ht="24" customHeight="1" x14ac:dyDescent="0.25">
      <c r="A6" s="132"/>
      <c r="B6" s="43">
        <v>2015</v>
      </c>
      <c r="C6" s="80">
        <v>2014</v>
      </c>
    </row>
    <row r="7" spans="1:3" ht="24" customHeight="1" x14ac:dyDescent="0.25">
      <c r="A7" s="40">
        <v>2015</v>
      </c>
      <c r="B7" s="12"/>
      <c r="C7" s="19" t="s">
        <v>14</v>
      </c>
    </row>
    <row r="8" spans="1:3" ht="24" customHeight="1" x14ac:dyDescent="0.25">
      <c r="A8" s="27">
        <v>2014</v>
      </c>
      <c r="B8" s="12"/>
      <c r="C8" s="12"/>
    </row>
    <row r="9" spans="1:3" ht="24" customHeight="1" x14ac:dyDescent="0.25">
      <c r="A9" s="96" t="s">
        <v>9</v>
      </c>
      <c r="B9" s="92">
        <f>SUM(B7:B8)</f>
        <v>0</v>
      </c>
      <c r="C9" s="92">
        <f>SUM(C8:C8)</f>
        <v>0</v>
      </c>
    </row>
    <row r="11" spans="1:3" x14ac:dyDescent="0.25">
      <c r="A11" s="48" t="s">
        <v>42</v>
      </c>
    </row>
    <row r="12" spans="1:3" x14ac:dyDescent="0.25">
      <c r="A12" s="49" t="s">
        <v>77</v>
      </c>
    </row>
    <row r="13" spans="1:3" x14ac:dyDescent="0.25">
      <c r="A13" s="49" t="s">
        <v>51</v>
      </c>
    </row>
    <row r="14" spans="1:3" x14ac:dyDescent="0.25">
      <c r="A14" s="49" t="s">
        <v>79</v>
      </c>
    </row>
    <row r="15" spans="1:3" x14ac:dyDescent="0.25">
      <c r="A15" s="49" t="s">
        <v>52</v>
      </c>
    </row>
    <row r="16" spans="1:3" x14ac:dyDescent="0.25">
      <c r="A16" s="49"/>
    </row>
    <row r="17" spans="1:1" x14ac:dyDescent="0.25">
      <c r="A17" s="49"/>
    </row>
  </sheetData>
  <sheetProtection formatCells="0" formatColumns="0" formatRows="0" selectLockedCells="1"/>
  <mergeCells count="5">
    <mergeCell ref="A4:A6"/>
    <mergeCell ref="A2:C2"/>
    <mergeCell ref="B4:C4"/>
    <mergeCell ref="B5:C5"/>
    <mergeCell ref="A3:C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workbookViewId="0">
      <selection activeCell="F20" sqref="F20"/>
    </sheetView>
  </sheetViews>
  <sheetFormatPr defaultRowHeight="15" x14ac:dyDescent="0.25"/>
  <cols>
    <col min="1" max="1" width="40.7109375" customWidth="1"/>
    <col min="2" max="2" width="8.140625" customWidth="1"/>
    <col min="3" max="3" width="37.140625" bestFit="1" customWidth="1"/>
    <col min="4" max="4" width="9.7109375" customWidth="1"/>
    <col min="5" max="6" width="13.7109375" customWidth="1"/>
    <col min="7" max="7" width="9.140625" style="32"/>
  </cols>
  <sheetData>
    <row r="1" spans="1:6" ht="39" x14ac:dyDescent="0.6">
      <c r="A1" s="30" t="s">
        <v>55</v>
      </c>
      <c r="B1" s="30"/>
    </row>
    <row r="2" spans="1:6" ht="15.75" thickBot="1" x14ac:dyDescent="0.3">
      <c r="A2" s="31"/>
      <c r="B2" s="31"/>
      <c r="C2" s="31"/>
      <c r="D2" s="31"/>
      <c r="E2" s="31"/>
      <c r="F2" s="31"/>
    </row>
    <row r="3" spans="1:6" ht="15.75" x14ac:dyDescent="0.25">
      <c r="A3" s="137" t="s">
        <v>78</v>
      </c>
      <c r="B3" s="137"/>
      <c r="C3" s="137"/>
      <c r="D3" s="137"/>
      <c r="E3" s="137"/>
      <c r="F3" s="137"/>
    </row>
    <row r="4" spans="1:6" x14ac:dyDescent="0.25">
      <c r="A4" s="53" t="s">
        <v>74</v>
      </c>
      <c r="B4" s="58" t="s">
        <v>73</v>
      </c>
      <c r="C4" s="58" t="s">
        <v>75</v>
      </c>
      <c r="D4" s="54" t="s">
        <v>76</v>
      </c>
      <c r="E4" s="37">
        <v>2015</v>
      </c>
      <c r="F4" s="33">
        <v>2014</v>
      </c>
    </row>
    <row r="5" spans="1:6" x14ac:dyDescent="0.25">
      <c r="A5" s="134" t="s">
        <v>56</v>
      </c>
      <c r="B5" s="51" t="s">
        <v>62</v>
      </c>
      <c r="C5" s="59" t="s">
        <v>63</v>
      </c>
      <c r="D5" s="34" t="s">
        <v>34</v>
      </c>
      <c r="E5" s="44">
        <f>Quantidades!I10</f>
        <v>0</v>
      </c>
      <c r="F5" s="44">
        <f>Quantidades!J10</f>
        <v>0</v>
      </c>
    </row>
    <row r="6" spans="1:6" x14ac:dyDescent="0.25">
      <c r="A6" s="135"/>
      <c r="B6" s="52" t="s">
        <v>62</v>
      </c>
      <c r="C6" s="60" t="s">
        <v>64</v>
      </c>
      <c r="D6" s="34" t="s">
        <v>35</v>
      </c>
      <c r="E6" s="44">
        <f>Quantidades!O10</f>
        <v>0</v>
      </c>
      <c r="F6" s="44">
        <f>Quantidades!P10</f>
        <v>0</v>
      </c>
    </row>
    <row r="7" spans="1:6" x14ac:dyDescent="0.25">
      <c r="A7" s="136"/>
      <c r="B7" s="63" t="s">
        <v>65</v>
      </c>
      <c r="C7" s="64" t="s">
        <v>66</v>
      </c>
      <c r="D7" s="65" t="s">
        <v>39</v>
      </c>
      <c r="E7" s="66" t="e">
        <f>E5/E6</f>
        <v>#DIV/0!</v>
      </c>
      <c r="F7" s="67" t="e">
        <f>F5/F6</f>
        <v>#DIV/0!</v>
      </c>
    </row>
    <row r="8" spans="1:6" x14ac:dyDescent="0.25">
      <c r="A8" s="134" t="s">
        <v>57</v>
      </c>
      <c r="B8" s="57" t="s">
        <v>62</v>
      </c>
      <c r="C8" s="60" t="s">
        <v>67</v>
      </c>
      <c r="D8" s="34" t="s">
        <v>34</v>
      </c>
      <c r="E8" s="44">
        <f>Quantidades!K10</f>
        <v>0</v>
      </c>
      <c r="F8" s="44">
        <f>Quantidades!L10</f>
        <v>0</v>
      </c>
    </row>
    <row r="9" spans="1:6" x14ac:dyDescent="0.25">
      <c r="A9" s="135"/>
      <c r="B9" s="68" t="s">
        <v>62</v>
      </c>
      <c r="C9" s="69" t="s">
        <v>64</v>
      </c>
      <c r="D9" s="70" t="s">
        <v>35</v>
      </c>
      <c r="E9" s="71">
        <f>Quantidades!O10</f>
        <v>0</v>
      </c>
      <c r="F9" s="71">
        <f>Quantidades!P10</f>
        <v>0</v>
      </c>
    </row>
    <row r="10" spans="1:6" x14ac:dyDescent="0.25">
      <c r="A10" s="136"/>
      <c r="B10" s="62" t="s">
        <v>65</v>
      </c>
      <c r="C10" s="61" t="s">
        <v>66</v>
      </c>
      <c r="D10" s="38" t="s">
        <v>40</v>
      </c>
      <c r="E10" s="45" t="e">
        <f>E8/E9</f>
        <v>#DIV/0!</v>
      </c>
      <c r="F10" s="46" t="e">
        <f>F8/F9</f>
        <v>#DIV/0!</v>
      </c>
    </row>
    <row r="11" spans="1:6" ht="15" customHeight="1" x14ac:dyDescent="0.25">
      <c r="A11" s="134" t="s">
        <v>58</v>
      </c>
      <c r="B11" s="52" t="s">
        <v>62</v>
      </c>
      <c r="C11" s="60" t="s">
        <v>68</v>
      </c>
      <c r="D11" s="34" t="s">
        <v>34</v>
      </c>
      <c r="E11" s="44">
        <f>Quantidades!E10</f>
        <v>0</v>
      </c>
      <c r="F11" s="44">
        <f>Quantidades!F10</f>
        <v>0</v>
      </c>
    </row>
    <row r="12" spans="1:6" x14ac:dyDescent="0.25">
      <c r="A12" s="135"/>
      <c r="B12" s="57" t="s">
        <v>62</v>
      </c>
      <c r="C12" s="60" t="s">
        <v>69</v>
      </c>
      <c r="D12" s="34" t="s">
        <v>35</v>
      </c>
      <c r="E12" s="44">
        <f>Quantidades!B10</f>
        <v>0</v>
      </c>
      <c r="F12" s="44">
        <f>SUM(Quantidades!B9:B9)</f>
        <v>0</v>
      </c>
    </row>
    <row r="13" spans="1:6" x14ac:dyDescent="0.25">
      <c r="A13" s="135"/>
      <c r="B13" s="72" t="s">
        <v>65</v>
      </c>
      <c r="C13" s="73" t="s">
        <v>66</v>
      </c>
      <c r="D13" s="74" t="s">
        <v>39</v>
      </c>
      <c r="E13" s="75" t="e">
        <f>E11/E12</f>
        <v>#DIV/0!</v>
      </c>
      <c r="F13" s="76" t="e">
        <f>F11/F12</f>
        <v>#DIV/0!</v>
      </c>
    </row>
    <row r="14" spans="1:6" ht="15" customHeight="1" x14ac:dyDescent="0.25">
      <c r="A14" s="135"/>
      <c r="B14" s="57" t="s">
        <v>36</v>
      </c>
      <c r="C14" s="60" t="s">
        <v>68</v>
      </c>
      <c r="D14" s="34" t="s">
        <v>37</v>
      </c>
      <c r="E14" s="47">
        <f>Financeiro!G10</f>
        <v>0</v>
      </c>
      <c r="F14" s="47">
        <f>Financeiro!H10</f>
        <v>0</v>
      </c>
    </row>
    <row r="15" spans="1:6" x14ac:dyDescent="0.25">
      <c r="A15" s="135"/>
      <c r="B15" s="68" t="s">
        <v>36</v>
      </c>
      <c r="C15" s="69" t="s">
        <v>69</v>
      </c>
      <c r="D15" s="70" t="s">
        <v>38</v>
      </c>
      <c r="E15" s="77">
        <f>Financeiro!B10</f>
        <v>0</v>
      </c>
      <c r="F15" s="77">
        <f>SUM(Financeiro!B9:B9)</f>
        <v>0</v>
      </c>
    </row>
    <row r="16" spans="1:6" x14ac:dyDescent="0.25">
      <c r="A16" s="136"/>
      <c r="B16" s="62" t="s">
        <v>65</v>
      </c>
      <c r="C16" s="61" t="s">
        <v>70</v>
      </c>
      <c r="D16" s="38" t="s">
        <v>72</v>
      </c>
      <c r="E16" s="45" t="e">
        <f>E14/E15</f>
        <v>#DIV/0!</v>
      </c>
      <c r="F16" s="46" t="e">
        <f>F14/F15</f>
        <v>#DIV/0!</v>
      </c>
    </row>
    <row r="17" spans="1:6" ht="15" customHeight="1" x14ac:dyDescent="0.25">
      <c r="A17" s="134" t="s">
        <v>59</v>
      </c>
      <c r="B17" s="57" t="s">
        <v>62</v>
      </c>
      <c r="C17" s="60" t="s">
        <v>71</v>
      </c>
      <c r="D17" s="34" t="s">
        <v>34</v>
      </c>
      <c r="E17" s="44">
        <f>Quantidades!G10</f>
        <v>0</v>
      </c>
      <c r="F17" s="44">
        <f>Quantidades!H10</f>
        <v>0</v>
      </c>
    </row>
    <row r="18" spans="1:6" x14ac:dyDescent="0.25">
      <c r="A18" s="135"/>
      <c r="B18" s="57" t="s">
        <v>62</v>
      </c>
      <c r="C18" s="60" t="s">
        <v>69</v>
      </c>
      <c r="D18" s="34" t="s">
        <v>35</v>
      </c>
      <c r="E18" s="44">
        <f>E12</f>
        <v>0</v>
      </c>
      <c r="F18" s="44">
        <f>F12</f>
        <v>0</v>
      </c>
    </row>
    <row r="19" spans="1:6" x14ac:dyDescent="0.25">
      <c r="A19" s="135"/>
      <c r="B19" s="72" t="s">
        <v>65</v>
      </c>
      <c r="C19" s="73" t="s">
        <v>66</v>
      </c>
      <c r="D19" s="74" t="s">
        <v>39</v>
      </c>
      <c r="E19" s="75" t="e">
        <f>E17/E18</f>
        <v>#DIV/0!</v>
      </c>
      <c r="F19" s="76" t="e">
        <f>F17/F18</f>
        <v>#DIV/0!</v>
      </c>
    </row>
    <row r="20" spans="1:6" ht="15" customHeight="1" x14ac:dyDescent="0.25">
      <c r="A20" s="135"/>
      <c r="B20" s="57" t="s">
        <v>36</v>
      </c>
      <c r="C20" s="60" t="s">
        <v>71</v>
      </c>
      <c r="D20" s="34" t="s">
        <v>37</v>
      </c>
      <c r="E20" s="47">
        <f>Financeiro!I10</f>
        <v>0</v>
      </c>
      <c r="F20" s="47">
        <f>Financeiro!J10</f>
        <v>0</v>
      </c>
    </row>
    <row r="21" spans="1:6" x14ac:dyDescent="0.25">
      <c r="A21" s="135"/>
      <c r="B21" s="68" t="s">
        <v>36</v>
      </c>
      <c r="C21" s="69" t="s">
        <v>69</v>
      </c>
      <c r="D21" s="70" t="s">
        <v>38</v>
      </c>
      <c r="E21" s="77">
        <f>E15</f>
        <v>0</v>
      </c>
      <c r="F21" s="77">
        <f>F15</f>
        <v>0</v>
      </c>
    </row>
    <row r="22" spans="1:6" x14ac:dyDescent="0.25">
      <c r="A22" s="136"/>
      <c r="B22" s="62" t="s">
        <v>65</v>
      </c>
      <c r="C22" s="61" t="s">
        <v>70</v>
      </c>
      <c r="D22" s="38" t="s">
        <v>72</v>
      </c>
      <c r="E22" s="45" t="e">
        <f>E20/E21</f>
        <v>#DIV/0!</v>
      </c>
      <c r="F22" s="46" t="e">
        <f>F20/F21</f>
        <v>#DIV/0!</v>
      </c>
    </row>
    <row r="23" spans="1:6" ht="15" customHeight="1" x14ac:dyDescent="0.25">
      <c r="A23" s="134" t="s">
        <v>60</v>
      </c>
      <c r="B23" s="57" t="s">
        <v>62</v>
      </c>
      <c r="C23" s="60" t="s">
        <v>1</v>
      </c>
      <c r="D23" s="34" t="s">
        <v>34</v>
      </c>
      <c r="E23" s="44">
        <f>Quantidades!C10</f>
        <v>0</v>
      </c>
      <c r="F23" s="44">
        <f>Quantidades!D10</f>
        <v>0</v>
      </c>
    </row>
    <row r="24" spans="1:6" x14ac:dyDescent="0.25">
      <c r="A24" s="135"/>
      <c r="B24" s="57" t="s">
        <v>62</v>
      </c>
      <c r="C24" s="60" t="s">
        <v>69</v>
      </c>
      <c r="D24" s="34" t="s">
        <v>35</v>
      </c>
      <c r="E24" s="44">
        <f>E18</f>
        <v>0</v>
      </c>
      <c r="F24" s="44">
        <f>F18</f>
        <v>0</v>
      </c>
    </row>
    <row r="25" spans="1:6" x14ac:dyDescent="0.25">
      <c r="A25" s="135"/>
      <c r="B25" s="72" t="s">
        <v>65</v>
      </c>
      <c r="C25" s="73" t="s">
        <v>66</v>
      </c>
      <c r="D25" s="74" t="s">
        <v>39</v>
      </c>
      <c r="E25" s="75" t="e">
        <f>E23/E24</f>
        <v>#DIV/0!</v>
      </c>
      <c r="F25" s="76" t="e">
        <f>F23/F24</f>
        <v>#DIV/0!</v>
      </c>
    </row>
    <row r="26" spans="1:6" ht="15" customHeight="1" x14ac:dyDescent="0.25">
      <c r="A26" s="135"/>
      <c r="B26" s="57" t="s">
        <v>36</v>
      </c>
      <c r="C26" s="60" t="s">
        <v>1</v>
      </c>
      <c r="D26" s="34" t="s">
        <v>37</v>
      </c>
      <c r="E26" s="47">
        <f>Financeiro!E10</f>
        <v>0</v>
      </c>
      <c r="F26" s="47">
        <f>Financeiro!F10</f>
        <v>0</v>
      </c>
    </row>
    <row r="27" spans="1:6" x14ac:dyDescent="0.25">
      <c r="A27" s="135"/>
      <c r="B27" s="68" t="s">
        <v>36</v>
      </c>
      <c r="C27" s="69" t="s">
        <v>69</v>
      </c>
      <c r="D27" s="70" t="s">
        <v>38</v>
      </c>
      <c r="E27" s="77">
        <f>E21</f>
        <v>0</v>
      </c>
      <c r="F27" s="77">
        <f>F21</f>
        <v>0</v>
      </c>
    </row>
    <row r="28" spans="1:6" x14ac:dyDescent="0.25">
      <c r="A28" s="136"/>
      <c r="B28" s="62" t="s">
        <v>65</v>
      </c>
      <c r="C28" s="61" t="s">
        <v>70</v>
      </c>
      <c r="D28" s="38" t="s">
        <v>72</v>
      </c>
      <c r="E28" s="45" t="e">
        <f>E26/E27</f>
        <v>#DIV/0!</v>
      </c>
      <c r="F28" s="46" t="e">
        <f>F26/F27</f>
        <v>#DIV/0!</v>
      </c>
    </row>
    <row r="30" spans="1:6" x14ac:dyDescent="0.25">
      <c r="A30" s="35"/>
      <c r="B30" s="35"/>
    </row>
    <row r="31" spans="1:6" x14ac:dyDescent="0.25">
      <c r="A31" s="36"/>
      <c r="B31" s="36"/>
    </row>
    <row r="32" spans="1:6" x14ac:dyDescent="0.25">
      <c r="A32" s="36"/>
      <c r="B32" s="36"/>
    </row>
    <row r="33" spans="1:2" x14ac:dyDescent="0.25">
      <c r="A33" s="36"/>
      <c r="B33" s="36"/>
    </row>
    <row r="34" spans="1:2" x14ac:dyDescent="0.25">
      <c r="A34" s="36"/>
      <c r="B34" s="36"/>
    </row>
    <row r="35" spans="1:2" x14ac:dyDescent="0.25">
      <c r="A35" s="36"/>
      <c r="B35" s="36"/>
    </row>
    <row r="36" spans="1:2" x14ac:dyDescent="0.25">
      <c r="A36" s="36"/>
      <c r="B36" s="36"/>
    </row>
    <row r="37" spans="1:2" x14ac:dyDescent="0.25">
      <c r="A37" s="36"/>
      <c r="B37" s="36"/>
    </row>
  </sheetData>
  <mergeCells count="6">
    <mergeCell ref="A23:A28"/>
    <mergeCell ref="A3:F3"/>
    <mergeCell ref="A5:A7"/>
    <mergeCell ref="A8:A10"/>
    <mergeCell ref="A11:A16"/>
    <mergeCell ref="A17:A22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ignoredErrors>
    <ignoredError sqref="F7 F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Conceitos</vt:lpstr>
      <vt:lpstr>Quantidades</vt:lpstr>
      <vt:lpstr>Financeiro</vt:lpstr>
      <vt:lpstr>Arrecadação Efetiva</vt:lpstr>
      <vt:lpstr>Indicadores</vt:lpstr>
      <vt:lpstr>Quantidades!Titulos_de_impressao</vt:lpstr>
    </vt:vector>
  </TitlesOfParts>
  <Company>TCU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marcioms</dc:creator>
  <cp:lastModifiedBy>Geovani</cp:lastModifiedBy>
  <cp:lastPrinted>2014-11-20T10:51:38Z</cp:lastPrinted>
  <dcterms:created xsi:type="dcterms:W3CDTF">2013-11-05T15:54:08Z</dcterms:created>
  <dcterms:modified xsi:type="dcterms:W3CDTF">2016-02-03T20:16:05Z</dcterms:modified>
</cp:coreProperties>
</file>